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02" codeName="{C999D3B4-68BB-379E-E534-F0D661931E69}"/>
  <workbookPr codeName="ThisWorkbook"/>
  <mc:AlternateContent xmlns:mc="http://schemas.openxmlformats.org/markup-compatibility/2006">
    <mc:Choice Requires="x15">
      <x15ac:absPath xmlns:x15ac="http://schemas.microsoft.com/office/spreadsheetml/2010/11/ac" url="\\Deli\projects\Office_Online\technicians\IMartisek\Bugs\bugfixing\puf\it-IT\target\"/>
    </mc:Choice>
  </mc:AlternateContent>
  <bookViews>
    <workbookView xWindow="0" yWindow="0" windowWidth="28800" windowHeight="11160"/>
  </bookViews>
  <sheets>
    <sheet name="Elenco inventario magazzino" sheetId="2" r:id="rId1"/>
    <sheet name="Distinta prelievo inventario" sheetId="11" r:id="rId2"/>
    <sheet name="Ricerca contenitore" sheetId="9" r:id="rId3"/>
  </sheets>
  <definedNames>
    <definedName name="NumeroContenitore">RicercaContenitore[N. CONTENITORE]</definedName>
    <definedName name="RicercaSKU">ElencoInventario[SKU]</definedName>
    <definedName name="_xlnm.Print_Titles" localSheetId="1">'Distinta prelievo inventario'!$4:$4</definedName>
    <definedName name="_xlnm.Print_Titles" localSheetId="0">'Elenco inventario magazzino'!$4:$4</definedName>
    <definedName name="_xlnm.Print_Titles" localSheetId="2">'Ricerca contenitore'!$4:$4</definedName>
    <definedName name="TitoloColonna1">ElencoInventario[[#Headers],[SKU]]</definedName>
    <definedName name="TitoloColonna2">DistintaPrelievoInventario[[#Headers],[N. ORDINE]]</definedName>
    <definedName name="TitoloColonna3">RicercaContenitore[[#Headers],[N. CONTENITORE]]</definedName>
  </definedNames>
  <calcPr calcId="171027"/>
</workbook>
</file>

<file path=xl/calcChain.xml><?xml version="1.0" encoding="utf-8"?>
<calcChain xmlns="http://schemas.openxmlformats.org/spreadsheetml/2006/main">
  <c r="D3" i="2" l="1"/>
  <c r="C3" i="2"/>
  <c r="K5" i="2"/>
  <c r="K6" i="2"/>
  <c r="K7" i="2"/>
  <c r="K8" i="2"/>
  <c r="K9" i="2"/>
  <c r="K10" i="2"/>
  <c r="K11" i="2"/>
  <c r="K12" i="2"/>
  <c r="K13" i="2"/>
  <c r="K14" i="2"/>
  <c r="K15" i="2"/>
  <c r="J5" i="2"/>
  <c r="B3" i="2" s="1"/>
  <c r="J6" i="2"/>
  <c r="J7" i="2"/>
  <c r="J8" i="2"/>
  <c r="J9" i="2"/>
  <c r="J10" i="2"/>
  <c r="J11" i="2"/>
  <c r="J12" i="2"/>
  <c r="J13" i="2"/>
  <c r="J14" i="2"/>
  <c r="J15" i="2"/>
  <c r="E5" i="2"/>
  <c r="I5" i="11" s="1"/>
  <c r="E6" i="2"/>
  <c r="E7" i="2"/>
  <c r="I9" i="11" s="1"/>
  <c r="E8" i="2"/>
  <c r="E9" i="2"/>
  <c r="E10" i="2"/>
  <c r="E11" i="2"/>
  <c r="I7" i="11" s="1"/>
  <c r="E12" i="2"/>
  <c r="E13" i="2"/>
  <c r="E14" i="2"/>
  <c r="E15" i="2"/>
  <c r="I6" i="11"/>
  <c r="I8" i="11"/>
  <c r="H5" i="11"/>
  <c r="H6" i="11"/>
  <c r="H7" i="11"/>
  <c r="H8" i="11"/>
  <c r="H9" i="11"/>
  <c r="G5" i="11"/>
  <c r="G6" i="11"/>
  <c r="G7" i="11"/>
  <c r="G8" i="11"/>
  <c r="G9" i="11"/>
  <c r="F5" i="11"/>
  <c r="F6" i="11"/>
  <c r="F7" i="11"/>
  <c r="F8" i="11"/>
  <c r="F9" i="11"/>
  <c r="E5" i="11"/>
  <c r="E6" i="11"/>
  <c r="E7" i="11"/>
  <c r="E8" i="11"/>
  <c r="E9" i="11"/>
</calcChain>
</file>

<file path=xl/sharedStrings.xml><?xml version="1.0" encoding="utf-8"?>
<sst xmlns="http://schemas.openxmlformats.org/spreadsheetml/2006/main" count="109" uniqueCount="66">
  <si>
    <t>ELENCO INVENTARIO MAGAZZINO</t>
  </si>
  <si>
    <t>TOTALE VALORE INVENTARIO:</t>
  </si>
  <si>
    <t>SKU</t>
  </si>
  <si>
    <t>SP7875</t>
  </si>
  <si>
    <t>TR87680</t>
  </si>
  <si>
    <t>MK676554</t>
  </si>
  <si>
    <t>YE98767</t>
  </si>
  <si>
    <t>XR23423</t>
  </si>
  <si>
    <t>PW98762</t>
  </si>
  <si>
    <t>BM87684</t>
  </si>
  <si>
    <t>BH67655</t>
  </si>
  <si>
    <t>WT98768</t>
  </si>
  <si>
    <t>TS3456</t>
  </si>
  <si>
    <t>WDG123</t>
  </si>
  <si>
    <t>ARTICOLI INVENTARIO:</t>
  </si>
  <si>
    <t>DESCRIZIONE</t>
  </si>
  <si>
    <t>Articolo 1</t>
  </si>
  <si>
    <t>Articolo 2</t>
  </si>
  <si>
    <t>Articolo 3</t>
  </si>
  <si>
    <t>Articolo 4</t>
  </si>
  <si>
    <t>Articolo 5</t>
  </si>
  <si>
    <t>Articolo 6</t>
  </si>
  <si>
    <t>Articolo 7</t>
  </si>
  <si>
    <t>Articolo 8</t>
  </si>
  <si>
    <t>Articolo 9</t>
  </si>
  <si>
    <t>Articolo 10</t>
  </si>
  <si>
    <t>Articolo 11</t>
  </si>
  <si>
    <t>NUMERO CONTENITORI:</t>
  </si>
  <si>
    <t>N. CONTENITORE</t>
  </si>
  <si>
    <t>T345</t>
  </si>
  <si>
    <t>T5789</t>
  </si>
  <si>
    <t>T9876</t>
  </si>
  <si>
    <t>T098</t>
  </si>
  <si>
    <t>T349</t>
  </si>
  <si>
    <t>T9875</t>
  </si>
  <si>
    <t>DISTINTA PRELIEVO INVENTARIO</t>
  </si>
  <si>
    <t>POSIZIONE</t>
  </si>
  <si>
    <t>RICERCA CONTENITORE</t>
  </si>
  <si>
    <t>UNITÀ</t>
  </si>
  <si>
    <t>Ciascuno</t>
  </si>
  <si>
    <t>Scatola (10 pz)</t>
  </si>
  <si>
    <t>Pacco (5 pz)</t>
  </si>
  <si>
    <t>QTÀ</t>
  </si>
  <si>
    <t>QTÀ RIORDINO</t>
  </si>
  <si>
    <t>COSTO</t>
  </si>
  <si>
    <t>VALORE INVENTARIO</t>
  </si>
  <si>
    <t>RIORDINO</t>
  </si>
  <si>
    <t>N. ORDINE</t>
  </si>
  <si>
    <t>TP001-1</t>
  </si>
  <si>
    <t>ELENCO INVENTARIO</t>
  </si>
  <si>
    <t>QTÀ PRELIEVO</t>
  </si>
  <si>
    <t>QTÀ DISPONIBILE</t>
  </si>
  <si>
    <t>DESCRIZIONE ARTICOLO</t>
  </si>
  <si>
    <t>Contenitore grande</t>
  </si>
  <si>
    <t>Contenitore piccolo</t>
  </si>
  <si>
    <t>Contenitore medio</t>
  </si>
  <si>
    <t>Fila 2, scaffale 1</t>
  </si>
  <si>
    <t>Fila 1, scaffale 1</t>
  </si>
  <si>
    <t>Fila 3, scaffale 2</t>
  </si>
  <si>
    <t>Fila 3, scaffale 1</t>
  </si>
  <si>
    <t>Fila 1, scaffale 2</t>
  </si>
  <si>
    <t>Fila 4, scaffale 5</t>
  </si>
  <si>
    <t>Fila 2, scaffale 2</t>
  </si>
  <si>
    <t>LARGHEZZA</t>
  </si>
  <si>
    <t>ALTEZZA</t>
  </si>
  <si>
    <t>LUNGHEZZA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</si>
</sst>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_);\(&quot;$&quot;#,##0.00\)"/>
    <numFmt numFmtId="165" formatCode="&quot;Reorder&quot;;&quot;&quot;;&quot;&quot;"/>
    <numFmt numFmtId="166" formatCode="&quot;&quot;;&quot;&quot;;&quot;Clear Pick List Selected in B2&quot;"/>
    <numFmt numFmtId="167" formatCode="&quot;Pick List was cleared&quot;;&quot;&quot;;&quot;Pick List was not cleared&quot;"/>
    <numFmt numFmtId="168" formatCode="&quot;Riordino&quot;;&quot;&quot;;&quot;&quot;"/>
    <numFmt numFmtId="169" formatCode="&quot;€&quot;\ #,##0.00"/>
  </numFmts>
  <fonts count="12" x14ac:knownFonts="1">
    <font>
      <sz val="11"/>
      <color theme="3" tint="0.14993743705557422"/>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ck">
        <color theme="0"/>
      </left>
      <right/>
      <top/>
      <bottom/>
      <diagonal/>
    </border>
  </borders>
  <cellStyleXfs count="15">
    <xf numFmtId="0" fontId="0" fillId="0" borderId="0">
      <alignment vertical="center"/>
    </xf>
    <xf numFmtId="0" fontId="2" fillId="0" borderId="1" applyNumberFormat="0" applyFill="0" applyAlignment="0" applyProtection="0"/>
    <xf numFmtId="0" fontId="9" fillId="2" borderId="0" applyNumberFormat="0" applyProtection="0">
      <alignment horizontal="left" vertical="center" indent="1"/>
    </xf>
    <xf numFmtId="0" fontId="3"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4" fillId="0" borderId="2" applyNumberFormat="0" applyFill="0" applyAlignment="0" applyProtection="0"/>
    <xf numFmtId="165" fontId="11" fillId="0" borderId="0">
      <alignment horizontal="center" vertical="center"/>
    </xf>
    <xf numFmtId="0" fontId="8" fillId="2" borderId="0" applyNumberFormat="0" applyProtection="0">
      <alignment horizontal="right" indent="1"/>
    </xf>
    <xf numFmtId="0" fontId="10" fillId="0" borderId="0" applyNumberFormat="0" applyProtection="0">
      <alignment horizontal="center"/>
    </xf>
    <xf numFmtId="0" fontId="10" fillId="0" borderId="0" applyNumberFormat="0" applyProtection="0">
      <alignment horizontal="center"/>
    </xf>
    <xf numFmtId="0" fontId="6" fillId="0" borderId="0" applyNumberFormat="0" applyFill="0" applyBorder="0" applyProtection="0">
      <alignment horizontal="left" vertical="top"/>
    </xf>
    <xf numFmtId="0" fontId="7" fillId="0" borderId="0">
      <alignment horizontal="left" vertical="center" wrapText="1" indent="1"/>
    </xf>
    <xf numFmtId="1" fontId="7" fillId="0" borderId="0">
      <alignment horizontal="center" vertical="center"/>
    </xf>
    <xf numFmtId="164" fontId="7" fillId="0" borderId="0">
      <alignment horizontal="right" vertical="center"/>
    </xf>
  </cellStyleXfs>
  <cellXfs count="22">
    <xf numFmtId="0" fontId="0" fillId="0" borderId="0" xfId="0">
      <alignment vertical="center"/>
    </xf>
    <xf numFmtId="0" fontId="2" fillId="0" borderId="1" xfId="1" applyAlignment="1">
      <alignment vertical="center"/>
    </xf>
    <xf numFmtId="0" fontId="3" fillId="0" borderId="0" xfId="3"/>
    <xf numFmtId="0" fontId="2" fillId="0" borderId="1" xfId="1"/>
    <xf numFmtId="0" fontId="3" fillId="0" borderId="0" xfId="3" applyAlignment="1"/>
    <xf numFmtId="0" fontId="2" fillId="0" borderId="1" xfId="1" applyAlignment="1"/>
    <xf numFmtId="0" fontId="9" fillId="2" borderId="0" xfId="2">
      <alignment horizontal="left" vertical="center" indent="1"/>
    </xf>
    <xf numFmtId="0" fontId="1" fillId="0" borderId="0" xfId="0" applyFont="1" applyAlignment="1">
      <alignment vertical="center"/>
    </xf>
    <xf numFmtId="0" fontId="10" fillId="0" borderId="0" xfId="9">
      <alignment horizontal="center"/>
    </xf>
    <xf numFmtId="0" fontId="6" fillId="0" borderId="0" xfId="11">
      <alignment horizontal="left" vertical="top"/>
    </xf>
    <xf numFmtId="166" fontId="0" fillId="0" borderId="0" xfId="0" applyNumberFormat="1">
      <alignment vertical="center"/>
    </xf>
    <xf numFmtId="167" fontId="0" fillId="0" borderId="0" xfId="0" applyNumberFormat="1">
      <alignment vertical="center"/>
    </xf>
    <xf numFmtId="0" fontId="0" fillId="0" borderId="0" xfId="0" applyAlignment="1">
      <alignment horizontal="left" vertical="center" indent="1"/>
    </xf>
    <xf numFmtId="0" fontId="0" fillId="0" borderId="0" xfId="0" applyAlignment="1">
      <alignment horizontal="left" vertical="center" wrapText="1" indent="1"/>
    </xf>
    <xf numFmtId="1" fontId="0" fillId="0" borderId="0" xfId="0" applyNumberFormat="1" applyAlignment="1">
      <alignment horizontal="center" vertical="center"/>
    </xf>
    <xf numFmtId="0" fontId="0" fillId="0" borderId="0" xfId="0" applyFill="1" applyBorder="1" applyAlignment="1">
      <alignment horizontal="left" vertical="center" wrapText="1" indent="1"/>
    </xf>
    <xf numFmtId="0" fontId="0" fillId="0" borderId="3" xfId="0" applyFill="1" applyBorder="1" applyAlignment="1">
      <alignment horizontal="left" vertical="center" wrapText="1" indent="1"/>
    </xf>
    <xf numFmtId="1" fontId="0" fillId="0" borderId="3" xfId="0" applyNumberFormat="1" applyFill="1" applyBorder="1" applyAlignment="1">
      <alignment horizontal="center" vertical="center"/>
    </xf>
    <xf numFmtId="169" fontId="0" fillId="0" borderId="3" xfId="0" applyNumberFormat="1" applyFill="1" applyBorder="1" applyAlignment="1">
      <alignment horizontal="right" vertical="center"/>
    </xf>
    <xf numFmtId="168" fontId="0" fillId="0" borderId="3" xfId="0" applyNumberFormat="1" applyFill="1" applyBorder="1" applyAlignment="1">
      <alignment horizontal="center" vertical="center"/>
    </xf>
    <xf numFmtId="169" fontId="6" fillId="0" borderId="0" xfId="11" applyNumberFormat="1">
      <alignment horizontal="left" vertical="top"/>
    </xf>
    <xf numFmtId="0" fontId="0" fillId="0" borderId="0" xfId="0" applyFont="1">
      <alignment vertical="center"/>
    </xf>
  </cellXfs>
  <cellStyles count="15">
    <cellStyle name="Cella collegata" xfId="8" builtinId="24" customBuiltin="1"/>
    <cellStyle name="Collegamento ipertestuale" xfId="9" builtinId="8" customBuiltin="1"/>
    <cellStyle name="Collegamento ipertestuale visitato" xfId="10" builtinId="9" customBuiltin="1"/>
    <cellStyle name="Colonna contrassegno" xfId="7"/>
    <cellStyle name="Dettagli tabella allineati a destra" xfId="14"/>
    <cellStyle name="Dettagli tabella allineati a sinistra" xfId="12"/>
    <cellStyle name="Dettagli tabella allineati al centro" xfId="13"/>
    <cellStyle name="Normale" xfId="0" builtinId="0"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6" builtinId="25" customBuiltin="1"/>
    <cellStyle name="Totale conteggi" xfId="11"/>
  </cellStyles>
  <dxfs count="32">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0"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i val="0"/>
        <color rgb="FFFF0000"/>
      </font>
    </dxf>
    <dxf>
      <numFmt numFmtId="168" formatCode="&quot;Riordino&quot;;&quot;&quot;;&quot;&quot;"/>
      <fill>
        <patternFill patternType="none">
          <fgColor indexed="64"/>
          <bgColor auto="1"/>
        </patternFill>
      </fill>
      <alignment horizontal="center" vertical="center" textRotation="0" wrapText="0" indent="0" justifyLastLine="0" shrinkToFit="0" readingOrder="0"/>
    </dxf>
    <dxf>
      <numFmt numFmtId="169" formatCode="&quot;€&quot;\ #,##0.00"/>
      <fill>
        <patternFill patternType="none">
          <fgColor indexed="64"/>
          <bgColor auto="1"/>
        </patternFill>
      </fill>
      <alignment horizontal="right" vertical="center" textRotation="0" wrapText="0" indent="0" justifyLastLine="0" shrinkToFit="0" readingOrder="0"/>
    </dxf>
    <dxf>
      <numFmt numFmtId="169" formatCode="&quot;€&quot;\ #,##0.00"/>
      <fill>
        <patternFill patternType="none">
          <fgColor indexed="64"/>
          <bgColor auto="1"/>
        </patternFill>
      </fill>
      <alignment horizontal="right" vertical="center" textRotation="0" wrapText="0" indent="0" justifyLastLine="0" shrinkToFit="0" readingOrder="0"/>
      <border>
        <right style="thick">
          <color theme="0"/>
        </right>
      </border>
    </dxf>
    <dxf>
      <numFmt numFmtId="1" formatCode="0"/>
      <fill>
        <patternFill patternType="none">
          <fgColor indexed="64"/>
          <bgColor auto="1"/>
        </patternFill>
      </fill>
      <alignment horizontal="center" vertical="center" textRotation="0" wrapText="0" indent="0" justifyLastLine="0" shrinkToFit="0" readingOrder="0"/>
      <border>
        <right style="thick">
          <color theme="0"/>
        </right>
      </border>
    </dxf>
    <dxf>
      <numFmt numFmtId="1" formatCode="0"/>
      <fill>
        <patternFill patternType="none">
          <fgColor indexed="64"/>
          <bgColor auto="1"/>
        </patternFill>
      </fill>
      <alignment horizontal="center" vertical="center" textRotation="0" wrapText="0" indent="0" justifyLastLine="0" shrinkToFit="0" readingOrder="0"/>
      <border diagonalUp="0" diagonalDown="0">
        <left style="thick">
          <color theme="0"/>
        </left>
        <right style="thick">
          <color theme="0"/>
        </right>
        <top/>
        <bottom/>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style="thick">
          <color theme="0"/>
        </right>
        <top/>
        <bottom/>
      </border>
    </dxf>
    <dxf>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dxf>
    <dxf>
      <fill>
        <patternFill patternType="none">
          <fgColor indexed="64"/>
          <bgColor auto="1"/>
        </patternFill>
      </fill>
    </dxf>
    <dxf>
      <font>
        <b/>
        <i val="0"/>
      </font>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TableStyleMedium2" defaultPivotStyle="PivotStyleMedium2">
    <tableStyle name="Inventario magazzino" pivot="0" count="4">
      <tableStyleElement type="wholeTable" dxfId="31"/>
      <tableStyleElement type="headerRow" dxfId="30"/>
      <tableStyleElement type="lastColumn" dxfId="29"/>
      <tableStyleElement type="secondRow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Ricerca contenitore'!A1"/><Relationship Id="rId1" Type="http://schemas.openxmlformats.org/officeDocument/2006/relationships/hyperlink" Target="#'Distinta prelievo inventario'!A1"/></Relationships>
</file>

<file path=xl/drawings/_rels/drawing2.xml.rels><?xml version="1.0" encoding="UTF-8" standalone="yes"?>
<Relationships xmlns="http://schemas.openxmlformats.org/package/2006/relationships"><Relationship Id="rId1" Type="http://schemas.openxmlformats.org/officeDocument/2006/relationships/hyperlink" Target="#'Elenco inventario magazzino'!A1"/></Relationships>
</file>

<file path=xl/drawings/_rels/drawing3.xml.rels><?xml version="1.0" encoding="UTF-8" standalone="yes"?>
<Relationships xmlns="http://schemas.openxmlformats.org/package/2006/relationships"><Relationship Id="rId1" Type="http://schemas.openxmlformats.org/officeDocument/2006/relationships/hyperlink" Target="#'Elenco inventario magazzino'!A1"/></Relationships>
</file>

<file path=xl/drawings/drawing1.xml><?xml version="1.0" encoding="utf-8"?>
<xdr:wsDr xmlns:xdr="http://schemas.openxmlformats.org/drawingml/2006/spreadsheetDrawing" xmlns:a="http://schemas.openxmlformats.org/drawingml/2006/main">
  <xdr:twoCellAnchor editAs="oneCell">
    <xdr:from>
      <xdr:col>4</xdr:col>
      <xdr:colOff>3429</xdr:colOff>
      <xdr:row>1</xdr:row>
      <xdr:rowOff>57149</xdr:rowOff>
    </xdr:from>
    <xdr:to>
      <xdr:col>4</xdr:col>
      <xdr:colOff>2343429</xdr:colOff>
      <xdr:row>1</xdr:row>
      <xdr:rowOff>285749</xdr:rowOff>
    </xdr:to>
    <xdr:sp macro="" textlink="">
      <xdr:nvSpPr>
        <xdr:cNvPr id="11" name="Elenco inventario" descr="Forma di spostamento per visualizzare la Distinta prelievo inventario">
          <a:hlinkClick xmlns:r="http://schemas.openxmlformats.org/officeDocument/2006/relationships" r:id="rId1" tooltip="Selezionare per visualizzare il foglio di lavoro Distinta prelievo inventario"/>
          <a:extLst>
            <a:ext uri="{FF2B5EF4-FFF2-40B4-BE49-F238E27FC236}">
              <a16:creationId xmlns:a16="http://schemas.microsoft.com/office/drawing/2014/main" id="{00000000-0008-0000-0000-00000B000000}"/>
            </a:ext>
          </a:extLst>
        </xdr:cNvPr>
        <xdr:cNvSpPr/>
      </xdr:nvSpPr>
      <xdr:spPr>
        <a:xfrm>
          <a:off x="6185154" y="742949"/>
          <a:ext cx="2340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t" sz="1100">
              <a:solidFill>
                <a:schemeClr val="lt1"/>
              </a:solidFill>
              <a:latin typeface="+mn-lt"/>
              <a:ea typeface="+mn-ea"/>
              <a:cs typeface="+mn-cs"/>
            </a:rPr>
            <a:t>DISTINTA</a:t>
          </a:r>
          <a:r>
            <a:rPr lang="it" sz="1100" baseline="0">
              <a:solidFill>
                <a:schemeClr val="lt1"/>
              </a:solidFill>
              <a:latin typeface="+mn-lt"/>
              <a:ea typeface="+mn-ea"/>
              <a:cs typeface="+mn-cs"/>
            </a:rPr>
            <a:t> PRELIEVO </a:t>
          </a:r>
          <a:r>
            <a:rPr lang="it" sz="1100">
              <a:solidFill>
                <a:schemeClr val="lt1"/>
              </a:solidFill>
              <a:latin typeface="+mn-lt"/>
              <a:ea typeface="+mn-ea"/>
              <a:cs typeface="+mn-cs"/>
            </a:rPr>
            <a:t>INVENTARIO</a:t>
          </a:r>
        </a:p>
      </xdr:txBody>
    </xdr:sp>
    <xdr:clientData fPrintsWithSheet="0"/>
  </xdr:twoCellAnchor>
  <xdr:twoCellAnchor editAs="oneCell">
    <xdr:from>
      <xdr:col>5</xdr:col>
      <xdr:colOff>51054</xdr:colOff>
      <xdr:row>1</xdr:row>
      <xdr:rowOff>57149</xdr:rowOff>
    </xdr:from>
    <xdr:to>
      <xdr:col>5</xdr:col>
      <xdr:colOff>1788414</xdr:colOff>
      <xdr:row>1</xdr:row>
      <xdr:rowOff>285749</xdr:rowOff>
    </xdr:to>
    <xdr:sp macro="" textlink="">
      <xdr:nvSpPr>
        <xdr:cNvPr id="12" name="Elenco inventario" descr="Forma di spostamento per visualizzare Ricerca contenitore">
          <a:hlinkClick xmlns:r="http://schemas.openxmlformats.org/officeDocument/2006/relationships" r:id="rId2" tooltip="Selezionare per aggiungere o modificare le informazioni in Ricerca contenitore"/>
          <a:extLst>
            <a:ext uri="{FF2B5EF4-FFF2-40B4-BE49-F238E27FC236}">
              <a16:creationId xmlns:a16="http://schemas.microsoft.com/office/drawing/2014/main" id="{00000000-0008-0000-0000-00000C000000}"/>
            </a:ext>
          </a:extLst>
        </xdr:cNvPr>
        <xdr:cNvSpPr/>
      </xdr:nvSpPr>
      <xdr:spPr>
        <a:xfrm>
          <a:off x="7337679"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t" sz="1100">
              <a:solidFill>
                <a:schemeClr val="lt1"/>
              </a:solidFill>
              <a:latin typeface="+mn-lt"/>
              <a:ea typeface="+mn-ea"/>
              <a:cs typeface="+mn-cs"/>
            </a:rPr>
            <a:t>RICERCA</a:t>
          </a:r>
          <a:r>
            <a:rPr lang="it" sz="1100" baseline="0">
              <a:solidFill>
                <a:schemeClr val="lt1"/>
              </a:solidFill>
              <a:latin typeface="+mn-lt"/>
              <a:ea typeface="+mn-ea"/>
              <a:cs typeface="+mn-cs"/>
            </a:rPr>
            <a:t> CONTENITORE</a:t>
          </a:r>
          <a:endParaRPr lang="en-US" sz="1100">
            <a:solidFill>
              <a:schemeClr val="lt1"/>
            </a:solidFill>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76199</xdr:colOff>
      <xdr:row>1</xdr:row>
      <xdr:rowOff>66675</xdr:rowOff>
    </xdr:from>
    <xdr:to>
      <xdr:col>2</xdr:col>
      <xdr:colOff>1813559</xdr:colOff>
      <xdr:row>1</xdr:row>
      <xdr:rowOff>295275</xdr:rowOff>
    </xdr:to>
    <xdr:sp macro="" textlink="">
      <xdr:nvSpPr>
        <xdr:cNvPr id="3" name="Elenco inventario" descr="Selezionare per visualizzare Elenco inventario">
          <a:hlinkClick xmlns:r="http://schemas.openxmlformats.org/officeDocument/2006/relationships" r:id="rId1" tooltip="Fare clic per visualizzare l'Elenco inventario magazzino"/>
          <a:extLst>
            <a:ext uri="{FF2B5EF4-FFF2-40B4-BE49-F238E27FC236}">
              <a16:creationId xmlns:a16="http://schemas.microsoft.com/office/drawing/2014/main" id="{00000000-0008-0000-0100-000003000000}"/>
            </a:ext>
          </a:extLst>
        </xdr:cNvPr>
        <xdr:cNvSpPr/>
      </xdr:nvSpPr>
      <xdr:spPr>
        <a:xfrm flipH="1">
          <a:off x="2019299"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t" sz="1100">
              <a:solidFill>
                <a:schemeClr val="lt1"/>
              </a:solidFill>
              <a:latin typeface="+mn-lt"/>
              <a:ea typeface="+mn-ea"/>
              <a:cs typeface="+mn-cs"/>
            </a:rPr>
            <a:t>ELENCO</a:t>
          </a:r>
          <a:r>
            <a:rPr lang="it" sz="1000">
              <a:solidFill>
                <a:schemeClr val="lt1"/>
              </a:solidFill>
              <a:latin typeface="+mn-lt"/>
              <a:ea typeface="+mn-ea"/>
              <a:cs typeface="+mn-cs"/>
            </a:rPr>
            <a:t> </a:t>
          </a:r>
          <a:r>
            <a:rPr lang="it" sz="1100">
              <a:solidFill>
                <a:schemeClr val="lt1"/>
              </a:solidFill>
              <a:latin typeface="+mn-lt"/>
              <a:ea typeface="+mn-ea"/>
              <a:cs typeface="+mn-cs"/>
            </a:rPr>
            <a:t> INVENTARIO</a:t>
          </a:r>
        </a:p>
      </xdr:txBody>
    </xdr:sp>
    <xdr:clientData fPrintsWithSheet="0"/>
  </xdr:twoCellAnchor>
  <xdr:twoCellAnchor editAs="oneCell">
    <xdr:from>
      <xdr:col>1</xdr:col>
      <xdr:colOff>28574</xdr:colOff>
      <xdr:row>1</xdr:row>
      <xdr:rowOff>76200</xdr:rowOff>
    </xdr:from>
    <xdr:to>
      <xdr:col>2</xdr:col>
      <xdr:colOff>3149</xdr:colOff>
      <xdr:row>1</xdr:row>
      <xdr:rowOff>304800</xdr:rowOff>
    </xdr:to>
    <xdr:sp macro="[0]!ClearPickList" textlink="">
      <xdr:nvSpPr>
        <xdr:cNvPr id="5" name="Elenco inventario" descr="Selezionare per cancellare la distinta di prelievo">
          <a:extLst>
            <a:ext uri="{FF2B5EF4-FFF2-40B4-BE49-F238E27FC236}">
              <a16:creationId xmlns:a16="http://schemas.microsoft.com/office/drawing/2014/main" id="{00000000-0008-0000-0100-000005000000}"/>
            </a:ext>
          </a:extLst>
        </xdr:cNvPr>
        <xdr:cNvSpPr/>
      </xdr:nvSpPr>
      <xdr:spPr>
        <a:xfrm flipH="1">
          <a:off x="190499" y="762000"/>
          <a:ext cx="2232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t" sz="1100">
              <a:solidFill>
                <a:schemeClr val="lt1"/>
              </a:solidFill>
              <a:latin typeface="+mn-lt"/>
              <a:ea typeface="+mn-ea"/>
              <a:cs typeface="+mn-cs"/>
            </a:rPr>
            <a:t>CANCELLA</a:t>
          </a:r>
          <a:r>
            <a:rPr lang="it" sz="1000">
              <a:solidFill>
                <a:schemeClr val="lt1"/>
              </a:solidFill>
              <a:latin typeface="+mn-lt"/>
              <a:ea typeface="+mn-ea"/>
              <a:cs typeface="+mn-cs"/>
            </a:rPr>
            <a:t> </a:t>
          </a:r>
          <a:r>
            <a:rPr lang="it" sz="1100">
              <a:solidFill>
                <a:schemeClr val="lt1"/>
              </a:solidFill>
              <a:latin typeface="+mn-lt"/>
              <a:ea typeface="+mn-ea"/>
              <a:cs typeface="+mn-cs"/>
            </a:rPr>
            <a:t> </a:t>
          </a:r>
          <a:r>
            <a:rPr lang="it" sz="1100" baseline="0">
              <a:solidFill>
                <a:schemeClr val="lt1"/>
              </a:solidFill>
              <a:latin typeface="+mn-lt"/>
              <a:ea typeface="+mn-ea"/>
              <a:cs typeface="+mn-cs"/>
            </a:rPr>
            <a:t>DIST</a:t>
          </a:r>
          <a:r>
            <a:rPr lang="it" sz="1000" baseline="0">
              <a:solidFill>
                <a:schemeClr val="lt1"/>
              </a:solidFill>
              <a:latin typeface="+mn-lt"/>
              <a:ea typeface="+mn-ea"/>
              <a:cs typeface="+mn-cs"/>
            </a:rPr>
            <a:t> </a:t>
          </a:r>
          <a:r>
            <a:rPr lang="it" sz="1100" baseline="0">
              <a:solidFill>
                <a:schemeClr val="lt1"/>
              </a:solidFill>
              <a:latin typeface="+mn-lt"/>
              <a:ea typeface="+mn-ea"/>
              <a:cs typeface="+mn-cs"/>
            </a:rPr>
            <a:t>INTA PRELIEVO</a:t>
          </a:r>
          <a:endParaRPr lang="en-US" sz="1100">
            <a:solidFill>
              <a:schemeClr val="lt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1765935</xdr:colOff>
      <xdr:row>1</xdr:row>
      <xdr:rowOff>295275</xdr:rowOff>
    </xdr:to>
    <xdr:sp macro="" textlink="">
      <xdr:nvSpPr>
        <xdr:cNvPr id="2" name="Elenco inventario" descr="Selezionare per visualizzare Elenco inventario">
          <a:hlinkClick xmlns:r="http://schemas.openxmlformats.org/officeDocument/2006/relationships" r:id="rId1" tooltip="Selezionare per visualizzare Elenco inventario"/>
          <a:extLst>
            <a:ext uri="{FF2B5EF4-FFF2-40B4-BE49-F238E27FC236}">
              <a16:creationId xmlns:a16="http://schemas.microsoft.com/office/drawing/2014/main" id="{00000000-0008-0000-0200-000002000000}"/>
            </a:ext>
          </a:extLst>
        </xdr:cNvPr>
        <xdr:cNvSpPr/>
      </xdr:nvSpPr>
      <xdr:spPr>
        <a:xfrm flipH="1">
          <a:off x="190500"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t" sz="1100">
              <a:solidFill>
                <a:schemeClr val="lt1"/>
              </a:solidFill>
              <a:latin typeface="+mn-lt"/>
              <a:ea typeface="+mn-ea"/>
              <a:cs typeface="+mn-cs"/>
            </a:rPr>
            <a:t>ELENCO</a:t>
          </a:r>
          <a:r>
            <a:rPr lang="it" sz="1000">
              <a:solidFill>
                <a:schemeClr val="lt1"/>
              </a:solidFill>
              <a:latin typeface="+mn-lt"/>
              <a:ea typeface="+mn-ea"/>
              <a:cs typeface="+mn-cs"/>
            </a:rPr>
            <a:t> </a:t>
          </a:r>
          <a:r>
            <a:rPr lang="it" sz="1100">
              <a:solidFill>
                <a:schemeClr val="lt1"/>
              </a:solidFill>
              <a:latin typeface="+mn-lt"/>
              <a:ea typeface="+mn-ea"/>
              <a:cs typeface="+mn-cs"/>
            </a:rPr>
            <a:t> INVENTARIO</a:t>
          </a:r>
        </a:p>
      </xdr:txBody>
    </xdr:sp>
    <xdr:clientData fPrintsWithSheet="0"/>
  </xdr:twoCellAnchor>
</xdr:wsDr>
</file>

<file path=xl/tables/table1.xml><?xml version="1.0" encoding="utf-8"?>
<table xmlns="http://schemas.openxmlformats.org/spreadsheetml/2006/main" id="2" name="ElencoInventario" displayName="ElencoInventario" ref="B4:K15" totalsRowShown="0" dataDxfId="26" headerRowCellStyle="Titolo 1">
  <autoFilter ref="B4:K15"/>
  <tableColumns count="10">
    <tableColumn id="1" name="SKU" dataDxfId="25"/>
    <tableColumn id="2" name="DESCRIZIONE" dataDxfId="24"/>
    <tableColumn id="3" name="N. CONTENITORE" dataDxfId="23"/>
    <tableColumn id="4" name="POSIZIONE" dataDxfId="22">
      <calculatedColumnFormula>IFERROR(VLOOKUP(ElencoInventario[[#This Row],[N. CONTENITORE]],RicercaContenitore[],3,FALSE),"")</calculatedColumnFormula>
    </tableColumn>
    <tableColumn id="5" name="UNITÀ" dataDxfId="21"/>
    <tableColumn id="6" name="QTÀ" dataDxfId="20"/>
    <tableColumn id="7" name="QTÀ RIORDINO" dataDxfId="19"/>
    <tableColumn id="8" name="COSTO" dataDxfId="18"/>
    <tableColumn id="9" name="VALORE INVENTARIO" dataDxfId="17">
      <calculatedColumnFormula>ElencoInventario[[#This Row],[QTÀ]]*ElencoInventario[[#This Row],[COSTO]]</calculatedColumnFormula>
    </tableColumn>
    <tableColumn id="10" name="RIORDINO" dataDxfId="16">
      <calculatedColumnFormula>IFERROR(IF(ElencoInventario[[#This Row],[QTÀ]]&lt;=ElencoInventario[[#This Row],[QTÀ RIORDINO]],1,0),0)</calculatedColumnFormula>
    </tableColumn>
  </tableColumns>
  <tableStyleInfo name="Inventario magazzino" showFirstColumn="0" showLastColumn="0" showRowStripes="1" showColumnStripes="0"/>
</table>
</file>

<file path=xl/tables/table2.xml><?xml version="1.0" encoding="utf-8"?>
<table xmlns="http://schemas.openxmlformats.org/spreadsheetml/2006/main" id="4" name="DistintaPrelievoInventario" displayName="DistintaPrelievoInventario" ref="B4:I9" totalsRowShown="0" headerRowCellStyle="Titolo 1">
  <autoFilter ref="B4:I9"/>
  <tableColumns count="8">
    <tableColumn id="1" name="N. ORDINE" dataDxfId="14"/>
    <tableColumn id="2" name="SKU" dataDxfId="13"/>
    <tableColumn id="3" name="QTÀ PRELIEVO" dataDxfId="12"/>
    <tableColumn id="4" name="QTÀ DISPONIBILE" dataDxfId="11">
      <calculatedColumnFormula>IFERROR(VLOOKUP(DistintaPrelievoInventario[SKU],ElencoInventario[],6,FALSE),"")</calculatedColumnFormula>
    </tableColumn>
    <tableColumn id="5" name="DESCRIZIONE ARTICOLO" dataDxfId="10">
      <calculatedColumnFormula>IFERROR(VLOOKUP(DistintaPrelievoInventario[SKU],ElencoInventario[],2,FALSE),"")</calculatedColumnFormula>
    </tableColumn>
    <tableColumn id="6" name="UNITÀ" dataDxfId="9">
      <calculatedColumnFormula>IFERROR(VLOOKUP(DistintaPrelievoInventario[SKU],ElencoInventario[],5,FALSE),"")</calculatedColumnFormula>
    </tableColumn>
    <tableColumn id="7" name="N. CONTENITORE" dataDxfId="8">
      <calculatedColumnFormula>IFERROR(VLOOKUP(DistintaPrelievoInventario[SKU],ElencoInventario[],3,FALSE),"")</calculatedColumnFormula>
    </tableColumn>
    <tableColumn id="8" name="POSIZIONE" dataDxfId="7">
      <calculatedColumnFormula>IFERROR(VLOOKUP(DistintaPrelievoInventario[SKU],ElencoInventario[],4,FALSE),"")</calculatedColumnFormula>
    </tableColumn>
  </tableColumns>
  <tableStyleInfo name="Inventario magazzino" showFirstColumn="0" showLastColumn="0" showRowStripes="1" showColumnStripes="0"/>
</table>
</file>

<file path=xl/tables/table3.xml><?xml version="1.0" encoding="utf-8"?>
<table xmlns="http://schemas.openxmlformats.org/spreadsheetml/2006/main" id="5" name="RicercaContenitore" displayName="RicercaContenitore" ref="B4:G11" totalsRowShown="0" headerRowDxfId="6">
  <autoFilter ref="B4:G11"/>
  <tableColumns count="6">
    <tableColumn id="1" name="N. CONTENITORE" dataDxfId="5"/>
    <tableColumn id="2" name="DESCRIZIONE" dataDxfId="4"/>
    <tableColumn id="3" name="POSIZIONE" dataDxfId="3"/>
    <tableColumn id="4" name="LARGHEZZA" dataDxfId="2"/>
    <tableColumn id="5" name="ALTEZZA" dataDxfId="1"/>
    <tableColumn id="6" name="LUNGHEZZA" dataDxfId="0"/>
  </tableColumns>
  <tableStyleInfo name="Inventario magazzino" showFirstColumn="0" showLastColumn="0" showRowStripes="1" showColumnStripes="0"/>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InventoryList">
    <tabColor theme="4"/>
    <pageSetUpPr autoPageBreaks="0" fitToPage="1"/>
  </sheetPr>
  <dimension ref="A1:K15"/>
  <sheetViews>
    <sheetView showGridLines="0" tabSelected="1" zoomScaleNormal="100" workbookViewId="0"/>
  </sheetViews>
  <sheetFormatPr defaultRowHeight="30" customHeight="1" x14ac:dyDescent="0.3"/>
  <cols>
    <col min="1" max="1" width="1.88671875" customWidth="1"/>
    <col min="2" max="3" width="24.44140625" style="21" customWidth="1"/>
    <col min="4" max="4" width="22" style="21" customWidth="1"/>
    <col min="5" max="5" width="28" style="21" customWidth="1"/>
    <col min="6" max="6" width="21.77734375" style="21" customWidth="1"/>
    <col min="7" max="7" width="9.44140625" style="21" customWidth="1"/>
    <col min="8" max="8" width="15.88671875" style="21" customWidth="1"/>
    <col min="9" max="9" width="11.88671875" style="21" customWidth="1"/>
    <col min="10" max="10" width="20.5546875" style="21" customWidth="1"/>
    <col min="11" max="11" width="13.33203125" style="21" customWidth="1"/>
    <col min="12" max="13" width="16.109375" style="21" customWidth="1"/>
    <col min="14" max="14" width="11.44140625" style="21" customWidth="1"/>
    <col min="15" max="16384" width="8.88671875" style="21"/>
  </cols>
  <sheetData>
    <row r="1" spans="2:11" customFormat="1" ht="54" customHeight="1" thickBot="1" x14ac:dyDescent="0.5">
      <c r="B1" s="5" t="s">
        <v>0</v>
      </c>
      <c r="C1" s="5"/>
      <c r="D1" s="5"/>
      <c r="E1" s="1"/>
      <c r="F1" s="1"/>
      <c r="G1" s="1"/>
      <c r="H1" s="1"/>
      <c r="I1" s="1"/>
      <c r="J1" s="1"/>
      <c r="K1" s="1"/>
    </row>
    <row r="2" spans="2:11" customFormat="1" ht="24.95" customHeight="1" x14ac:dyDescent="0.3">
      <c r="B2" s="2" t="s">
        <v>1</v>
      </c>
      <c r="C2" s="4" t="s">
        <v>14</v>
      </c>
      <c r="D2" s="2" t="s">
        <v>27</v>
      </c>
      <c r="E2" s="8" t="s">
        <v>35</v>
      </c>
      <c r="F2" s="8" t="s">
        <v>37</v>
      </c>
    </row>
    <row r="3" spans="2:11" customFormat="1" ht="30" customHeight="1" x14ac:dyDescent="0.3">
      <c r="B3" s="20">
        <f>SUM(ElencoInventario[VALORE INVENTARIO])</f>
        <v>4649</v>
      </c>
      <c r="C3" s="9">
        <f>COUNTA(ElencoInventario[DESCRIZIONE])</f>
        <v>11</v>
      </c>
      <c r="D3" s="9">
        <f>SUMPRODUCT((1/COUNTIF(ElencoInventario[N. CONTENITORE],ElencoInventario[N. CONTENITORE]&amp;"")))</f>
        <v>6</v>
      </c>
    </row>
    <row r="4" spans="2:11" customFormat="1" ht="17.100000000000001" customHeight="1" x14ac:dyDescent="0.3">
      <c r="B4" s="6" t="s">
        <v>2</v>
      </c>
      <c r="C4" s="6" t="s">
        <v>15</v>
      </c>
      <c r="D4" s="6" t="s">
        <v>28</v>
      </c>
      <c r="E4" s="6" t="s">
        <v>36</v>
      </c>
      <c r="F4" s="6" t="s">
        <v>38</v>
      </c>
      <c r="G4" s="6" t="s">
        <v>42</v>
      </c>
      <c r="H4" s="6" t="s">
        <v>43</v>
      </c>
      <c r="I4" s="6" t="s">
        <v>44</v>
      </c>
      <c r="J4" s="6" t="s">
        <v>45</v>
      </c>
      <c r="K4" s="6" t="s">
        <v>46</v>
      </c>
    </row>
    <row r="5" spans="2:11" customFormat="1" ht="30" customHeight="1" x14ac:dyDescent="0.3">
      <c r="B5" s="15" t="s">
        <v>3</v>
      </c>
      <c r="C5" s="16" t="s">
        <v>16</v>
      </c>
      <c r="D5" s="16" t="s">
        <v>29</v>
      </c>
      <c r="E5" s="16" t="str">
        <f>IFERROR(VLOOKUP(ElencoInventario[[#This Row],[N. CONTENITORE]],RicercaContenitore[],3,FALSE),"")</f>
        <v>Fila 2, scaffale 1</v>
      </c>
      <c r="F5" s="16" t="s">
        <v>39</v>
      </c>
      <c r="G5" s="17">
        <v>20</v>
      </c>
      <c r="H5" s="17">
        <v>10</v>
      </c>
      <c r="I5" s="18">
        <v>30</v>
      </c>
      <c r="J5" s="18">
        <f>ElencoInventario[[#This Row],[QTÀ]]*ElencoInventario[[#This Row],[COSTO]]</f>
        <v>600</v>
      </c>
      <c r="K5" s="19">
        <f>IFERROR(IF(ElencoInventario[[#This Row],[QTÀ]]&lt;=ElencoInventario[[#This Row],[QTÀ RIORDINO]],1,0),0)</f>
        <v>0</v>
      </c>
    </row>
    <row r="6" spans="2:11" customFormat="1" ht="30" customHeight="1" x14ac:dyDescent="0.3">
      <c r="B6" s="15" t="s">
        <v>4</v>
      </c>
      <c r="C6" s="16" t="s">
        <v>17</v>
      </c>
      <c r="D6" s="16" t="s">
        <v>29</v>
      </c>
      <c r="E6" s="16" t="str">
        <f>IFERROR(VLOOKUP(ElencoInventario[[#This Row],[N. CONTENITORE]],RicercaContenitore[],3,FALSE),"")</f>
        <v>Fila 2, scaffale 1</v>
      </c>
      <c r="F6" s="16" t="s">
        <v>39</v>
      </c>
      <c r="G6" s="17">
        <v>30</v>
      </c>
      <c r="H6" s="17">
        <v>15</v>
      </c>
      <c r="I6" s="18">
        <v>40</v>
      </c>
      <c r="J6" s="18">
        <f>ElencoInventario[[#This Row],[QTÀ]]*ElencoInventario[[#This Row],[COSTO]]</f>
        <v>1200</v>
      </c>
      <c r="K6" s="19">
        <f>IFERROR(IF(ElencoInventario[[#This Row],[QTÀ]]&lt;=ElencoInventario[[#This Row],[QTÀ RIORDINO]],1,0),0)</f>
        <v>0</v>
      </c>
    </row>
    <row r="7" spans="2:11" customFormat="1" ht="30" customHeight="1" x14ac:dyDescent="0.3">
      <c r="B7" s="15" t="s">
        <v>5</v>
      </c>
      <c r="C7" s="16" t="s">
        <v>18</v>
      </c>
      <c r="D7" s="16" t="s">
        <v>30</v>
      </c>
      <c r="E7" s="16" t="str">
        <f>IFERROR(VLOOKUP(ElencoInventario[[#This Row],[N. CONTENITORE]],RicercaContenitore[],3,FALSE),"")</f>
        <v>Fila 1, scaffale 1</v>
      </c>
      <c r="F7" s="16" t="s">
        <v>39</v>
      </c>
      <c r="G7" s="17">
        <v>10</v>
      </c>
      <c r="H7" s="17">
        <v>5</v>
      </c>
      <c r="I7" s="18">
        <v>5</v>
      </c>
      <c r="J7" s="18">
        <f>ElencoInventario[[#This Row],[QTÀ]]*ElencoInventario[[#This Row],[COSTO]]</f>
        <v>50</v>
      </c>
      <c r="K7" s="19">
        <f>IFERROR(IF(ElencoInventario[[#This Row],[QTÀ]]&lt;=ElencoInventario[[#This Row],[QTÀ RIORDINO]],1,0),0)</f>
        <v>0</v>
      </c>
    </row>
    <row r="8" spans="2:11" customFormat="1" ht="30" customHeight="1" x14ac:dyDescent="0.3">
      <c r="B8" s="15" t="s">
        <v>6</v>
      </c>
      <c r="C8" s="16" t="s">
        <v>19</v>
      </c>
      <c r="D8" s="16" t="s">
        <v>31</v>
      </c>
      <c r="E8" s="16" t="str">
        <f>IFERROR(VLOOKUP(ElencoInventario[[#This Row],[N. CONTENITORE]],RicercaContenitore[],3,FALSE),"")</f>
        <v>Fila 3, scaffale 2</v>
      </c>
      <c r="F8" s="16" t="s">
        <v>40</v>
      </c>
      <c r="G8" s="17">
        <v>40</v>
      </c>
      <c r="H8" s="17">
        <v>10</v>
      </c>
      <c r="I8" s="18">
        <v>15</v>
      </c>
      <c r="J8" s="18">
        <f>ElencoInventario[[#This Row],[QTÀ]]*ElencoInventario[[#This Row],[COSTO]]</f>
        <v>600</v>
      </c>
      <c r="K8" s="19">
        <f>IFERROR(IF(ElencoInventario[[#This Row],[QTÀ]]&lt;=ElencoInventario[[#This Row],[QTÀ RIORDINO]],1,0),0)</f>
        <v>0</v>
      </c>
    </row>
    <row r="9" spans="2:11" customFormat="1" ht="30" customHeight="1" x14ac:dyDescent="0.3">
      <c r="B9" s="15" t="s">
        <v>7</v>
      </c>
      <c r="C9" s="16" t="s">
        <v>20</v>
      </c>
      <c r="D9" s="16" t="s">
        <v>32</v>
      </c>
      <c r="E9" s="16" t="str">
        <f>IFERROR(VLOOKUP(ElencoInventario[[#This Row],[N. CONTENITORE]],RicercaContenitore[],3,FALSE),"")</f>
        <v>Fila 3, scaffale 1</v>
      </c>
      <c r="F9" s="16" t="s">
        <v>39</v>
      </c>
      <c r="G9" s="17">
        <v>12</v>
      </c>
      <c r="H9" s="17">
        <v>10</v>
      </c>
      <c r="I9" s="18">
        <v>26</v>
      </c>
      <c r="J9" s="18">
        <f>ElencoInventario[[#This Row],[QTÀ]]*ElencoInventario[[#This Row],[COSTO]]</f>
        <v>312</v>
      </c>
      <c r="K9" s="19">
        <f>IFERROR(IF(ElencoInventario[[#This Row],[QTÀ]]&lt;=ElencoInventario[[#This Row],[QTÀ RIORDINO]],1,0),0)</f>
        <v>0</v>
      </c>
    </row>
    <row r="10" spans="2:11" customFormat="1" ht="30" customHeight="1" x14ac:dyDescent="0.3">
      <c r="B10" s="15" t="s">
        <v>8</v>
      </c>
      <c r="C10" s="16" t="s">
        <v>21</v>
      </c>
      <c r="D10" s="16" t="s">
        <v>29</v>
      </c>
      <c r="E10" s="16" t="str">
        <f>IFERROR(VLOOKUP(ElencoInventario[[#This Row],[N. CONTENITORE]],RicercaContenitore[],3,FALSE),"")</f>
        <v>Fila 2, scaffale 1</v>
      </c>
      <c r="F10" s="16" t="s">
        <v>39</v>
      </c>
      <c r="G10" s="17">
        <v>7</v>
      </c>
      <c r="H10" s="17">
        <v>10</v>
      </c>
      <c r="I10" s="18">
        <v>50</v>
      </c>
      <c r="J10" s="18">
        <f>ElencoInventario[[#This Row],[QTÀ]]*ElencoInventario[[#This Row],[COSTO]]</f>
        <v>350</v>
      </c>
      <c r="K10" s="19">
        <f>IFERROR(IF(ElencoInventario[[#This Row],[QTÀ]]&lt;=ElencoInventario[[#This Row],[QTÀ RIORDINO]],1,0),0)</f>
        <v>1</v>
      </c>
    </row>
    <row r="11" spans="2:11" customFormat="1" ht="30" customHeight="1" x14ac:dyDescent="0.3">
      <c r="B11" s="15" t="s">
        <v>9</v>
      </c>
      <c r="C11" s="16" t="s">
        <v>22</v>
      </c>
      <c r="D11" s="16" t="s">
        <v>33</v>
      </c>
      <c r="E11" s="16" t="str">
        <f>IFERROR(VLOOKUP(ElencoInventario[[#This Row],[N. CONTENITORE]],RicercaContenitore[],3,FALSE),"")</f>
        <v>Fila 1, scaffale 2</v>
      </c>
      <c r="F11" s="16" t="s">
        <v>39</v>
      </c>
      <c r="G11" s="17">
        <v>10</v>
      </c>
      <c r="H11" s="17">
        <v>5</v>
      </c>
      <c r="I11" s="18">
        <v>10</v>
      </c>
      <c r="J11" s="18">
        <f>ElencoInventario[[#This Row],[QTÀ]]*ElencoInventario[[#This Row],[COSTO]]</f>
        <v>100</v>
      </c>
      <c r="K11" s="19">
        <f>IFERROR(IF(ElencoInventario[[#This Row],[QTÀ]]&lt;=ElencoInventario[[#This Row],[QTÀ RIORDINO]],1,0),0)</f>
        <v>0</v>
      </c>
    </row>
    <row r="12" spans="2:11" customFormat="1" ht="30" customHeight="1" x14ac:dyDescent="0.3">
      <c r="B12" s="15" t="s">
        <v>10</v>
      </c>
      <c r="C12" s="16" t="s">
        <v>23</v>
      </c>
      <c r="D12" s="16" t="s">
        <v>30</v>
      </c>
      <c r="E12" s="16" t="str">
        <f>IFERROR(VLOOKUP(ElencoInventario[[#This Row],[N. CONTENITORE]],RicercaContenitore[],3,FALSE),"")</f>
        <v>Fila 1, scaffale 1</v>
      </c>
      <c r="F12" s="16" t="s">
        <v>39</v>
      </c>
      <c r="G12" s="17">
        <v>19</v>
      </c>
      <c r="H12" s="17">
        <v>10</v>
      </c>
      <c r="I12" s="18">
        <v>3</v>
      </c>
      <c r="J12" s="18">
        <f>ElencoInventario[[#This Row],[QTÀ]]*ElencoInventario[[#This Row],[COSTO]]</f>
        <v>57</v>
      </c>
      <c r="K12" s="19">
        <f>IFERROR(IF(ElencoInventario[[#This Row],[QTÀ]]&lt;=ElencoInventario[[#This Row],[QTÀ RIORDINO]],1,0),0)</f>
        <v>0</v>
      </c>
    </row>
    <row r="13" spans="2:11" customFormat="1" ht="30" customHeight="1" x14ac:dyDescent="0.3">
      <c r="B13" s="15" t="s">
        <v>11</v>
      </c>
      <c r="C13" s="16" t="s">
        <v>24</v>
      </c>
      <c r="D13" s="16" t="s">
        <v>34</v>
      </c>
      <c r="E13" s="16" t="str">
        <f>IFERROR(VLOOKUP(ElencoInventario[[#This Row],[N. CONTENITORE]],RicercaContenitore[],3,FALSE),"")</f>
        <v>Fila 2, scaffale 2</v>
      </c>
      <c r="F13" s="16" t="s">
        <v>41</v>
      </c>
      <c r="G13" s="17">
        <v>20</v>
      </c>
      <c r="H13" s="17">
        <v>30</v>
      </c>
      <c r="I13" s="18">
        <v>14</v>
      </c>
      <c r="J13" s="18">
        <f>ElencoInventario[[#This Row],[QTÀ]]*ElencoInventario[[#This Row],[COSTO]]</f>
        <v>280</v>
      </c>
      <c r="K13" s="19">
        <f>IFERROR(IF(ElencoInventario[[#This Row],[QTÀ]]&lt;=ElencoInventario[[#This Row],[QTÀ RIORDINO]],1,0),0)</f>
        <v>1</v>
      </c>
    </row>
    <row r="14" spans="2:11" customFormat="1" ht="30" customHeight="1" x14ac:dyDescent="0.3">
      <c r="B14" s="15" t="s">
        <v>12</v>
      </c>
      <c r="C14" s="16" t="s">
        <v>25</v>
      </c>
      <c r="D14" s="16" t="s">
        <v>33</v>
      </c>
      <c r="E14" s="16" t="str">
        <f>IFERROR(VLOOKUP(ElencoInventario[[#This Row],[N. CONTENITORE]],RicercaContenitore[],3,FALSE),"")</f>
        <v>Fila 1, scaffale 2</v>
      </c>
      <c r="F14" s="16" t="s">
        <v>39</v>
      </c>
      <c r="G14" s="17">
        <v>15</v>
      </c>
      <c r="H14" s="17">
        <v>8</v>
      </c>
      <c r="I14" s="18">
        <v>60</v>
      </c>
      <c r="J14" s="18">
        <f>ElencoInventario[[#This Row],[QTÀ]]*ElencoInventario[[#This Row],[COSTO]]</f>
        <v>900</v>
      </c>
      <c r="K14" s="19">
        <f>IFERROR(IF(ElencoInventario[[#This Row],[QTÀ]]&lt;=ElencoInventario[[#This Row],[QTÀ RIORDINO]],1,0),0)</f>
        <v>0</v>
      </c>
    </row>
    <row r="15" spans="2:11" customFormat="1" ht="30" customHeight="1" x14ac:dyDescent="0.3">
      <c r="B15" s="15" t="s">
        <v>13</v>
      </c>
      <c r="C15" s="16" t="s">
        <v>26</v>
      </c>
      <c r="D15" s="16" t="s">
        <v>33</v>
      </c>
      <c r="E15" s="16" t="str">
        <f>IFERROR(VLOOKUP(ElencoInventario[[#This Row],[N. CONTENITORE]],RicercaContenitore[],3,FALSE),"")</f>
        <v>Fila 1, scaffale 2</v>
      </c>
      <c r="F15" s="16" t="s">
        <v>39</v>
      </c>
      <c r="G15" s="17">
        <v>25</v>
      </c>
      <c r="H15" s="17">
        <v>15</v>
      </c>
      <c r="I15" s="18">
        <v>8</v>
      </c>
      <c r="J15" s="18">
        <f>ElencoInventario[[#This Row],[QTÀ]]*ElencoInventario[[#This Row],[COSTO]]</f>
        <v>200</v>
      </c>
      <c r="K15" s="19">
        <f>IFERROR(IF(ElencoInventario[[#This Row],[QTÀ]]&lt;=ElencoInventario[[#This Row],[QTÀ RIORDINO]],1,0),0)</f>
        <v>0</v>
      </c>
    </row>
  </sheetData>
  <conditionalFormatting sqref="J5:J15">
    <cfRule type="dataBar" priority="3">
      <dataBar>
        <cfvo type="min"/>
        <cfvo type="max"/>
        <color theme="2" tint="-0.34998626667073579"/>
      </dataBar>
      <extLst>
        <ext xmlns:x14="http://schemas.microsoft.com/office/spreadsheetml/2009/9/main" uri="{B025F937-C7B1-47D3-B67F-A62EFF666E3E}">
          <x14:id>{122D5196-09FD-43C3-B327-94140084782E}</x14:id>
        </ext>
      </extLst>
    </cfRule>
  </conditionalFormatting>
  <conditionalFormatting sqref="B5:K15">
    <cfRule type="expression" dxfId="27" priority="1">
      <formula>"If(blnBinNo=""True"")"</formula>
    </cfRule>
  </conditionalFormatting>
  <dataValidations count="18">
    <dataValidation allowBlank="1" showInputMessage="1" showErrorMessage="1" prompt="Elenco inventario magazzino per tenere traccia dell'inventario. Gli articoli che possono essere riordinati vengono automaticamente contrassegnati nella colonna K. In E2 e F2 ci sono i collegamenti ai fogli Distinta prelievo e Ricerca contenitore" sqref="A1"/>
    <dataValidation allowBlank="1" showInputMessage="1" showErrorMessage="1" prompt="Totale valore inventario calcolato automaticamente" sqref="B3"/>
    <dataValidation allowBlank="1" showInputMessage="1" showErrorMessage="1" prompt="Numero contenitori calcolato automaticamente" sqref="D3"/>
    <dataValidation allowBlank="1" showInputMessage="1" showErrorMessage="1" prompt="Numero di articoli in inventario calcolato automaticamente in base alla relativa descrizione" sqref="C3"/>
    <dataValidation allowBlank="1" showInputMessage="1" showErrorMessage="1" prompt="Immettere lo SKU in questa colonna" sqref="B4"/>
    <dataValidation allowBlank="1" showInputMessage="1" showErrorMessage="1" prompt="Immettere una descrizione dell'articolo in questa colonna" sqref="C4"/>
    <dataValidation allowBlank="1" showInputMessage="1" showErrorMessage="1" prompt="Selezionare il numero di contenitore nell'elenco a discesa. Premere ALT+freccia GIÙ per aprire l'elenco a discesa, quindi INVIO per scegliere una delle voci" sqref="D4"/>
    <dataValidation allowBlank="1" showInputMessage="1" showErrorMessage="1" prompt="La posizione viene automaticamente aggiornata in questa colonna con le e informazioni disponibili in N. contenitore e nel foglio di lavoro Ricerca contenitore " sqref="E4"/>
    <dataValidation allowBlank="1" showInputMessage="1" showErrorMessage="1" prompt="Immettere l'unità in questa colonna" sqref="F4"/>
    <dataValidation allowBlank="1" showInputMessage="1" showErrorMessage="1" prompt="Immettere la quantità di ogni articolo in questa colonna" sqref="G4"/>
    <dataValidation allowBlank="1" showInputMessage="1" showErrorMessage="1" prompt="Immettere la quantità di riordino in questa colonna" sqref="H4"/>
    <dataValidation allowBlank="1" showInputMessage="1" showErrorMessage="1" prompt="Immettere il costo di ogni articolo in questa colonna" sqref="I4"/>
    <dataValidation allowBlank="1" showInputMessage="1" showErrorMessage="1" prompt="Il valore di inventario viene automaticamente calcolato in questa colonna con i valori di QTÀ e COSTO della tabella" sqref="J4"/>
    <dataValidation allowBlank="1" showInputMessage="1" showErrorMessage="1" prompt="L'icona di un contrassegno in questa colonna indica gli articoli nell'inventario che possono essere riordinati." sqref="K4"/>
    <dataValidation type="list" errorStyle="warning" allowBlank="1" showInputMessage="1" showErrorMessage="1" error="Questo N. contenitore non si trova nell'elenco. Selezionare Sì per mantenere la voce, Annulla per aggiungerla alla tabella in Ricerca contenitore, aggiungendo il numero all'elenco, oppure No, poi ALT+freccia GIÙ per selezionare una voce nell'elenco " sqref="D15">
      <formula1>NumeroContenitore</formula1>
    </dataValidation>
    <dataValidation allowBlank="1" showInputMessage="1" showErrorMessage="1" prompt="Collegamento al foglio di lavoro Distinta prelievo inventario" sqref="E2"/>
    <dataValidation allowBlank="1" showInputMessage="1" showErrorMessage="1" prompt="Collegamento per modificare o aggiungere elementi al foglio di lavoro Ricerca contenitore" sqref="F2"/>
    <dataValidation type="list" errorStyle="warning" allowBlank="1" showInputMessage="1" showErrorMessage="1" error="Questo N. contenitore non si trova nell'elenco. Selezionare Sì per mantenere la voce, Annulla per aggiungerla alla tabella in Ricerca contenitore, aggiungendo il numero all'elenco, oppure No, poi ALT+freccia GIÙ per selezionare una voce nell'elenco " sqref="D5 D6 D7 D8 D9 D10 D11 D12 D13 D14">
      <formula1>NumeroContenitore</formula1>
    </dataValidation>
  </dataValidations>
  <hyperlinks>
    <hyperlink ref="E2" location="'Distinta prelievo inventario'!A1" tooltip="Selezionare per visualizzare il foglio di lavoro Distinta prelievo inventario" display="DISTINTA PRELIEVO INVENTARIO"/>
    <hyperlink ref="F2" location="'Ricerca contenitore'!A1" tooltip="Selezionare per aggiungere o modificare le informazioni in Ricerca contenitore" display="RICERCA CONTENITORE"/>
  </hyperlink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22D5196-09FD-43C3-B327-94140084782E}">
            <x14:dataBar minLength="0" maxLength="100" gradient="0">
              <x14:cfvo type="autoMin"/>
              <x14:cfvo type="autoMax"/>
              <x14:negativeFillColor rgb="FFFF0000"/>
              <x14:axisColor rgb="FF000000"/>
            </x14:dataBar>
          </x14:cfRule>
          <xm:sqref>J5:J15</xm:sqref>
        </x14:conditionalFormatting>
        <x14:conditionalFormatting xmlns:xm="http://schemas.microsoft.com/office/excel/2006/main">
          <x14:cfRule type="iconSet" priority="2" id="{97B82D10-542E-4E10-BD82-0B5D0CF13154}">
            <x14:iconSet custom="1">
              <x14:cfvo type="percent">
                <xm:f>0</xm:f>
              </x14:cfvo>
              <x14:cfvo type="num">
                <xm:f>0</xm:f>
              </x14:cfvo>
              <x14:cfvo type="num">
                <xm:f>1</xm:f>
              </x14:cfvo>
              <x14:cfIcon iconSet="NoIcons" iconId="0"/>
              <x14:cfIcon iconSet="NoIcons" iconId="0"/>
              <x14:cfIcon iconSet="3Flags" iconId="0"/>
            </x14:iconSet>
          </x14:cfRule>
          <xm:sqref>K5:K15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PickList">
    <tabColor theme="4" tint="0.39997558519241921"/>
    <pageSetUpPr autoPageBreaks="0" fitToPage="1"/>
  </sheetPr>
  <dimension ref="A1:I9"/>
  <sheetViews>
    <sheetView showGridLines="0" zoomScaleNormal="100" workbookViewId="0"/>
  </sheetViews>
  <sheetFormatPr defaultRowHeight="30" customHeight="1" x14ac:dyDescent="0.3"/>
  <cols>
    <col min="1" max="1" width="1.88671875" customWidth="1"/>
    <col min="2" max="2" width="26.33203125" style="21" customWidth="1"/>
    <col min="3" max="3" width="21.77734375" style="21" customWidth="1"/>
    <col min="4" max="4" width="15.6640625" style="21" customWidth="1"/>
    <col min="5" max="5" width="17.88671875" style="21" customWidth="1"/>
    <col min="6" max="6" width="25.44140625" style="21" customWidth="1"/>
    <col min="7" max="7" width="14.44140625" style="21" customWidth="1"/>
    <col min="8" max="8" width="16" style="21" customWidth="1"/>
    <col min="9" max="9" width="22.6640625" style="21" customWidth="1"/>
    <col min="10" max="16384" width="8.88671875" style="21"/>
  </cols>
  <sheetData>
    <row r="1" spans="2:9" customFormat="1" ht="54" customHeight="1" thickBot="1" x14ac:dyDescent="0.5">
      <c r="B1" s="5" t="s">
        <v>35</v>
      </c>
      <c r="C1" s="3"/>
      <c r="D1" s="1"/>
      <c r="E1" s="1"/>
      <c r="F1" s="1"/>
      <c r="G1" s="1"/>
      <c r="H1" s="1"/>
      <c r="I1" s="1"/>
    </row>
    <row r="2" spans="2:9" customFormat="1" ht="24.95" customHeight="1" x14ac:dyDescent="0.3">
      <c r="B2" s="8"/>
      <c r="C2" s="8" t="s">
        <v>49</v>
      </c>
    </row>
    <row r="3" spans="2:9" customFormat="1" ht="30" customHeight="1" x14ac:dyDescent="0.3">
      <c r="B3" s="10"/>
      <c r="C3" s="11"/>
    </row>
    <row r="4" spans="2:9" customFormat="1" ht="17.100000000000001" customHeight="1" x14ac:dyDescent="0.3">
      <c r="B4" s="6" t="s">
        <v>47</v>
      </c>
      <c r="C4" s="6" t="s">
        <v>2</v>
      </c>
      <c r="D4" s="6" t="s">
        <v>50</v>
      </c>
      <c r="E4" s="6" t="s">
        <v>51</v>
      </c>
      <c r="F4" s="6" t="s">
        <v>52</v>
      </c>
      <c r="G4" s="6" t="s">
        <v>38</v>
      </c>
      <c r="H4" s="6" t="s">
        <v>28</v>
      </c>
      <c r="I4" s="6" t="s">
        <v>36</v>
      </c>
    </row>
    <row r="5" spans="2:9" customFormat="1" ht="30" customHeight="1" x14ac:dyDescent="0.3">
      <c r="B5" s="13" t="s">
        <v>48</v>
      </c>
      <c r="C5" s="13" t="s">
        <v>3</v>
      </c>
      <c r="D5" s="14">
        <v>3</v>
      </c>
      <c r="E5" s="14">
        <f>IFERROR(VLOOKUP(DistintaPrelievoInventario[SKU],ElencoInventario[],6,FALSE),"")</f>
        <v>20</v>
      </c>
      <c r="F5" s="13" t="str">
        <f>IFERROR(VLOOKUP(DistintaPrelievoInventario[SKU],ElencoInventario[],2,FALSE),"")</f>
        <v>Articolo 1</v>
      </c>
      <c r="G5" s="13" t="str">
        <f>IFERROR(VLOOKUP(DistintaPrelievoInventario[SKU],ElencoInventario[],5,FALSE),"")</f>
        <v>Ciascuno</v>
      </c>
      <c r="H5" s="13" t="str">
        <f>IFERROR(VLOOKUP(DistintaPrelievoInventario[SKU],ElencoInventario[],3,FALSE),"")</f>
        <v>T345</v>
      </c>
      <c r="I5" s="13" t="str">
        <f>IFERROR(VLOOKUP(DistintaPrelievoInventario[SKU],ElencoInventario[],4,FALSE),"")</f>
        <v>Fila 2, scaffale 1</v>
      </c>
    </row>
    <row r="6" spans="2:9" customFormat="1" ht="30" customHeight="1" x14ac:dyDescent="0.3">
      <c r="B6" s="13" t="s">
        <v>48</v>
      </c>
      <c r="C6" s="13" t="s">
        <v>6</v>
      </c>
      <c r="D6" s="14">
        <v>1</v>
      </c>
      <c r="E6" s="14">
        <f>IFERROR(VLOOKUP(DistintaPrelievoInventario[SKU],ElencoInventario[],6,FALSE),"")</f>
        <v>40</v>
      </c>
      <c r="F6" s="13" t="str">
        <f>IFERROR(VLOOKUP(DistintaPrelievoInventario[SKU],ElencoInventario[],2,FALSE),"")</f>
        <v>Articolo 4</v>
      </c>
      <c r="G6" s="13" t="str">
        <f>IFERROR(VLOOKUP(DistintaPrelievoInventario[SKU],ElencoInventario[],5,FALSE),"")</f>
        <v>Scatola (10 pz)</v>
      </c>
      <c r="H6" s="13" t="str">
        <f>IFERROR(VLOOKUP(DistintaPrelievoInventario[SKU],ElencoInventario[],3,FALSE),"")</f>
        <v>T9876</v>
      </c>
      <c r="I6" s="13" t="str">
        <f>IFERROR(VLOOKUP(DistintaPrelievoInventario[SKU],ElencoInventario[],4,FALSE),"")</f>
        <v>Fila 3, scaffale 2</v>
      </c>
    </row>
    <row r="7" spans="2:9" customFormat="1" ht="30" customHeight="1" x14ac:dyDescent="0.3">
      <c r="B7" s="13" t="s">
        <v>48</v>
      </c>
      <c r="C7" s="13" t="s">
        <v>9</v>
      </c>
      <c r="D7" s="14">
        <v>2</v>
      </c>
      <c r="E7" s="14">
        <f>IFERROR(VLOOKUP(DistintaPrelievoInventario[SKU],ElencoInventario[],6,FALSE),"")</f>
        <v>10</v>
      </c>
      <c r="F7" s="13" t="str">
        <f>IFERROR(VLOOKUP(DistintaPrelievoInventario[SKU],ElencoInventario[],2,FALSE),"")</f>
        <v>Articolo 7</v>
      </c>
      <c r="G7" s="13" t="str">
        <f>IFERROR(VLOOKUP(DistintaPrelievoInventario[SKU],ElencoInventario[],5,FALSE),"")</f>
        <v>Ciascuno</v>
      </c>
      <c r="H7" s="13" t="str">
        <f>IFERROR(VLOOKUP(DistintaPrelievoInventario[SKU],ElencoInventario[],3,FALSE),"")</f>
        <v>T349</v>
      </c>
      <c r="I7" s="13" t="str">
        <f>IFERROR(VLOOKUP(DistintaPrelievoInventario[SKU],ElencoInventario[],4,FALSE),"")</f>
        <v>Fila 1, scaffale 2</v>
      </c>
    </row>
    <row r="8" spans="2:9" customFormat="1" ht="30" customHeight="1" x14ac:dyDescent="0.3">
      <c r="B8" s="13" t="s">
        <v>48</v>
      </c>
      <c r="C8" s="13" t="s">
        <v>12</v>
      </c>
      <c r="D8" s="14">
        <v>6</v>
      </c>
      <c r="E8" s="14">
        <f>IFERROR(VLOOKUP(DistintaPrelievoInventario[SKU],ElencoInventario[],6,FALSE),"")</f>
        <v>15</v>
      </c>
      <c r="F8" s="13" t="str">
        <f>IFERROR(VLOOKUP(DistintaPrelievoInventario[SKU],ElencoInventario[],2,FALSE),"")</f>
        <v>Articolo 10</v>
      </c>
      <c r="G8" s="13" t="str">
        <f>IFERROR(VLOOKUP(DistintaPrelievoInventario[SKU],ElencoInventario[],5,FALSE),"")</f>
        <v>Ciascuno</v>
      </c>
      <c r="H8" s="13" t="str">
        <f>IFERROR(VLOOKUP(DistintaPrelievoInventario[SKU],ElencoInventario[],3,FALSE),"")</f>
        <v>T349</v>
      </c>
      <c r="I8" s="13" t="str">
        <f>IFERROR(VLOOKUP(DistintaPrelievoInventario[SKU],ElencoInventario[],4,FALSE),"")</f>
        <v>Fila 1, scaffale 2</v>
      </c>
    </row>
    <row r="9" spans="2:9" customFormat="1" ht="30" customHeight="1" x14ac:dyDescent="0.3">
      <c r="B9" s="13" t="s">
        <v>48</v>
      </c>
      <c r="C9" s="13" t="s">
        <v>5</v>
      </c>
      <c r="D9" s="14">
        <v>3</v>
      </c>
      <c r="E9" s="14">
        <f>IFERROR(VLOOKUP(DistintaPrelievoInventario[SKU],ElencoInventario[],6,FALSE),"")</f>
        <v>10</v>
      </c>
      <c r="F9" s="13" t="str">
        <f>IFERROR(VLOOKUP(DistintaPrelievoInventario[SKU],ElencoInventario[],2,FALSE),"")</f>
        <v>Articolo 3</v>
      </c>
      <c r="G9" s="13" t="str">
        <f>IFERROR(VLOOKUP(DistintaPrelievoInventario[SKU],ElencoInventario[],5,FALSE),"")</f>
        <v>Ciascuno</v>
      </c>
      <c r="H9" s="13" t="str">
        <f>IFERROR(VLOOKUP(DistintaPrelievoInventario[SKU],ElencoInventario[],3,FALSE),"")</f>
        <v>T5789</v>
      </c>
      <c r="I9" s="13" t="str">
        <f>IFERROR(VLOOKUP(DistintaPrelievoInventario[SKU],ElencoInventario[],4,FALSE),"")</f>
        <v>Fila 1, scaffale 1</v>
      </c>
    </row>
  </sheetData>
  <conditionalFormatting sqref="E5:E9">
    <cfRule type="expression" dxfId="15" priority="1">
      <formula>D5&gt;E5</formula>
    </cfRule>
  </conditionalFormatting>
  <dataValidations count="14">
    <dataValidation type="list" errorStyle="warning" allowBlank="1" showErrorMessage="1" errorTitle="Errore." error="La voce non si trova nell'Elenco inventario. È possibile fare clic su Sì per mantenerla, ma le altre informazioni dell'inventario non verranno completate automaticamente. " sqref="C9">
      <formula1>RicercaSKU</formula1>
    </dataValidation>
    <dataValidation allowBlank="1" showInputMessage="1" showErrorMessage="1" prompt="La distinta di prelievo consente di tenere traccia della quantità di ogni SKU necessaria per evadere gli ordini. Per cancellare la tabella, seguire le istruzioni in B2. Per passare al foglio Elenco inventario magazzino, usare il collegamento in C2" sqref="A1"/>
    <dataValidation allowBlank="1" showInputMessage="1" showErrorMessage="1" prompt="Immettere il numero d'ordine in questa colonna" sqref="B4"/>
    <dataValidation allowBlank="1" showInputMessage="1" showErrorMessage="1" prompt="Selezionare lo SKU nell'elenco a discesa. Premere ALT+freccia GIÙ per aprire l'elenco a discesa, quindi INVIO per scegliere una delle voci" sqref="C4"/>
    <dataValidation allowBlank="1" showInputMessage="1" showErrorMessage="1" prompt="Immetter la quantità di prelievo degli elementi in questa colonna" sqref="D4"/>
    <dataValidation allowBlank="1" showInputMessage="1" showErrorMessage="1" prompt="In questa colonna viene automaticamente calcolata la quantità disponibile di ogni articolo" sqref="E4"/>
    <dataValidation allowBlank="1" showInputMessage="1" showErrorMessage="1" prompt="In questa colonna viene automaticamente aggiornata la descrizione dell'articolo" sqref="F4"/>
    <dataValidation allowBlank="1" showInputMessage="1" showErrorMessage="1" prompt="In questa colonna viene automaticamente aggiornata l'unità" sqref="G4"/>
    <dataValidation allowBlank="1" showInputMessage="1" showErrorMessage="1" prompt="In questa colonna viene automaticamente aggiornato il numero di contenitore" sqref="H4"/>
    <dataValidation allowBlank="1" showInputMessage="1" showErrorMessage="1" prompt="In questa colonna viene automaticamente aggiornata la posizione" sqref="I4"/>
    <dataValidation type="custom" allowBlank="1" showInputMessage="1" showErrorMessage="1" error="La quantità immessa supera la Quantità disponibile. Immettere una QTÀ PRELIEVO inferiore alla QTÀ DISPONIBILE" sqref="D5:D9">
      <formula1>D5&lt;=E5</formula1>
    </dataValidation>
    <dataValidation allowBlank="1" showInputMessage="1" showErrorMessage="1" prompt="Per cancellare la tabella della distinta di prelievo in questo foglio di lavoro, attivare l'oggetto in B2 o premere ALT+F8 e digitare &quot;ClearPickList&quot; senza spazi, quindi selezionare ESEGUI" sqref="B2"/>
    <dataValidation allowBlank="1" showInputMessage="1" showErrorMessage="1" prompt="Collegamento al foglio di lavoro Elenco inventario magazzino" sqref="C2"/>
    <dataValidation type="list" errorStyle="warning" allowBlank="1" showErrorMessage="1" errorTitle="Errore." error="La voce non si trova nell'Elenco inventario. È possibile fare clic su Sì per mantenerla, ma le altre informazioni dell'inventario non verranno completate automaticamente. " sqref="C5:C8">
      <formula1>RicercaSKU</formula1>
    </dataValidation>
  </dataValidations>
  <hyperlinks>
    <hyperlink ref="C2" location="'Inventory List'!A1" tooltip="Selezionare per visualizzare Elenco inventario" display="ELENCO INVENTARIO"/>
  </hyperlink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inLookup">
    <tabColor theme="4" tint="-0.499984740745262"/>
    <pageSetUpPr autoPageBreaks="0"/>
  </sheetPr>
  <dimension ref="A1:G11"/>
  <sheetViews>
    <sheetView showGridLines="0" zoomScaleNormal="100" workbookViewId="0"/>
  </sheetViews>
  <sheetFormatPr defaultRowHeight="30" customHeight="1" x14ac:dyDescent="0.3"/>
  <cols>
    <col min="1" max="1" width="1.88671875" customWidth="1"/>
    <col min="2" max="2" width="20.77734375" style="21" customWidth="1"/>
    <col min="3" max="3" width="19.44140625" style="21" customWidth="1"/>
    <col min="4" max="4" width="18.44140625" style="21" customWidth="1"/>
    <col min="5" max="5" width="13.5546875" style="21" customWidth="1"/>
    <col min="6" max="6" width="11.88671875" style="21" customWidth="1"/>
    <col min="7" max="7" width="15.6640625" style="21" customWidth="1"/>
    <col min="8" max="16384" width="8.88671875" style="21"/>
  </cols>
  <sheetData>
    <row r="1" spans="2:7" customFormat="1" ht="54" customHeight="1" thickBot="1" x14ac:dyDescent="0.5">
      <c r="B1" s="3" t="s">
        <v>37</v>
      </c>
      <c r="C1" s="1"/>
      <c r="D1" s="1"/>
      <c r="E1" s="1"/>
      <c r="F1" s="1"/>
      <c r="G1" s="1"/>
    </row>
    <row r="2" spans="2:7" customFormat="1" ht="24.95" customHeight="1" x14ac:dyDescent="0.3">
      <c r="B2" s="8" t="s">
        <v>49</v>
      </c>
    </row>
    <row r="3" spans="2:7" customFormat="1" ht="30" customHeight="1" x14ac:dyDescent="0.3">
      <c r="B3" s="7"/>
      <c r="C3" s="7"/>
      <c r="D3" s="7"/>
      <c r="E3" s="7"/>
      <c r="F3" s="7"/>
      <c r="G3" s="7"/>
    </row>
    <row r="4" spans="2:7" customFormat="1" ht="17.100000000000001" customHeight="1" x14ac:dyDescent="0.3">
      <c r="B4" s="12" t="s">
        <v>28</v>
      </c>
      <c r="C4" s="12" t="s">
        <v>15</v>
      </c>
      <c r="D4" s="12" t="s">
        <v>36</v>
      </c>
      <c r="E4" s="12" t="s">
        <v>63</v>
      </c>
      <c r="F4" s="12" t="s">
        <v>64</v>
      </c>
      <c r="G4" s="12" t="s">
        <v>65</v>
      </c>
    </row>
    <row r="5" spans="2:7" customFormat="1" ht="30" customHeight="1" x14ac:dyDescent="0.3">
      <c r="B5" s="13" t="s">
        <v>29</v>
      </c>
      <c r="C5" s="13" t="s">
        <v>53</v>
      </c>
      <c r="D5" s="13" t="s">
        <v>56</v>
      </c>
      <c r="E5" s="14">
        <v>50</v>
      </c>
      <c r="F5" s="14">
        <v>10</v>
      </c>
      <c r="G5" s="14">
        <v>10</v>
      </c>
    </row>
    <row r="6" spans="2:7" customFormat="1" ht="30" customHeight="1" x14ac:dyDescent="0.3">
      <c r="B6" s="13" t="s">
        <v>30</v>
      </c>
      <c r="C6" s="13" t="s">
        <v>54</v>
      </c>
      <c r="D6" s="13" t="s">
        <v>57</v>
      </c>
      <c r="E6" s="14">
        <v>25</v>
      </c>
      <c r="F6" s="14">
        <v>5</v>
      </c>
      <c r="G6" s="14">
        <v>5</v>
      </c>
    </row>
    <row r="7" spans="2:7" customFormat="1" ht="30" customHeight="1" x14ac:dyDescent="0.3">
      <c r="B7" s="13" t="s">
        <v>31</v>
      </c>
      <c r="C7" s="13" t="s">
        <v>53</v>
      </c>
      <c r="D7" s="13" t="s">
        <v>58</v>
      </c>
      <c r="E7" s="14">
        <v>50</v>
      </c>
      <c r="F7" s="14">
        <v>10</v>
      </c>
      <c r="G7" s="14">
        <v>10</v>
      </c>
    </row>
    <row r="8" spans="2:7" customFormat="1" ht="30" customHeight="1" x14ac:dyDescent="0.3">
      <c r="B8" s="13" t="s">
        <v>32</v>
      </c>
      <c r="C8" s="13" t="s">
        <v>55</v>
      </c>
      <c r="D8" s="13" t="s">
        <v>59</v>
      </c>
      <c r="E8" s="14">
        <v>30</v>
      </c>
      <c r="F8" s="14">
        <v>7</v>
      </c>
      <c r="G8" s="14">
        <v>10</v>
      </c>
    </row>
    <row r="9" spans="2:7" customFormat="1" ht="30" customHeight="1" x14ac:dyDescent="0.3">
      <c r="B9" s="13" t="s">
        <v>33</v>
      </c>
      <c r="C9" s="13" t="s">
        <v>54</v>
      </c>
      <c r="D9" s="13" t="s">
        <v>60</v>
      </c>
      <c r="E9" s="14">
        <v>25</v>
      </c>
      <c r="F9" s="14">
        <v>5</v>
      </c>
      <c r="G9" s="14">
        <v>5</v>
      </c>
    </row>
    <row r="10" spans="2:7" customFormat="1" ht="30" customHeight="1" x14ac:dyDescent="0.3">
      <c r="B10" s="13" t="s">
        <v>30</v>
      </c>
      <c r="C10" s="13" t="s">
        <v>53</v>
      </c>
      <c r="D10" s="13" t="s">
        <v>61</v>
      </c>
      <c r="E10" s="14">
        <v>50</v>
      </c>
      <c r="F10" s="14">
        <v>10</v>
      </c>
      <c r="G10" s="14">
        <v>10</v>
      </c>
    </row>
    <row r="11" spans="2:7" customFormat="1" ht="30" customHeight="1" x14ac:dyDescent="0.3">
      <c r="B11" s="13" t="s">
        <v>34</v>
      </c>
      <c r="C11" s="13" t="s">
        <v>53</v>
      </c>
      <c r="D11" s="13" t="s">
        <v>62</v>
      </c>
      <c r="E11" s="14">
        <v>50</v>
      </c>
      <c r="F11" s="14">
        <v>10</v>
      </c>
      <c r="G11" s="14">
        <v>10</v>
      </c>
    </row>
  </sheetData>
  <dataValidations count="8">
    <dataValidation allowBlank="1" showInputMessage="1" showErrorMessage="1" prompt="Questo foglio di lavoro contiene una tabella che fornisce i dati per i fogli di lavoro Elenco inventario magazzino e Distinta prelievo inventario. La cella B2 contiene un collegamento al foglio di lavoro Elenco inventario magazzino" sqref="A1"/>
    <dataValidation allowBlank="1" showInputMessage="1" showErrorMessage="1" prompt="Immettere il numero di contenitore in questa colonna" sqref="B4"/>
    <dataValidation allowBlank="1" showInputMessage="1" showErrorMessage="1" prompt="Immettere una descrizione del contenitore in questa colonna" sqref="C4"/>
    <dataValidation allowBlank="1" showInputMessage="1" showErrorMessage="1" prompt="Immettere la posizione del contenitore in questa colonna" sqref="D4"/>
    <dataValidation allowBlank="1" showInputMessage="1" showErrorMessage="1" prompt="Immettere la larghezza del contenitore in questa colonna" sqref="E4"/>
    <dataValidation allowBlank="1" showInputMessage="1" showErrorMessage="1" prompt="Immettere l'altezza del contenitore in questa colonna" sqref="F4"/>
    <dataValidation allowBlank="1" showInputMessage="1" showErrorMessage="1" prompt="Immettere la lunghezza del contenitore in questa colonna" sqref="G4"/>
    <dataValidation allowBlank="1" showInputMessage="1" showErrorMessage="1" prompt="Collegamento al foglio di lavoro Elenco inventario magazzino" sqref="B2"/>
  </dataValidations>
  <hyperlinks>
    <hyperlink ref="B2" location="'Inventory List'!A1" tooltip="Selezionare per visualizzare Elenco inventario" display="ELENCO INVENTARIO"/>
  </hyperlinks>
  <printOptions horizontalCentered="1"/>
  <pageMargins left="0.23622047244094491" right="0.23622047244094491" top="0.74803149606299213" bottom="0.74803149606299213" header="0.31496062992125984" footer="0.31496062992125984"/>
  <pageSetup paperSize="9"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8</vt:i4>
      </vt:variant>
    </vt:vector>
  </HeadingPairs>
  <TitlesOfParts>
    <vt:vector size="11" baseType="lpstr">
      <vt:lpstr>Elenco inventario magazzino</vt:lpstr>
      <vt:lpstr>Distinta prelievo inventario</vt:lpstr>
      <vt:lpstr>Ricerca contenitore</vt:lpstr>
      <vt:lpstr>NumeroContenitore</vt:lpstr>
      <vt:lpstr>RicercaSKU</vt:lpstr>
      <vt:lpstr>'Distinta prelievo inventario'!Titoli_stampa</vt:lpstr>
      <vt:lpstr>'Elenco inventario magazzino'!Titoli_stampa</vt:lpstr>
      <vt:lpstr>'Ricerca contenitore'!Titoli_stampa</vt:lpstr>
      <vt:lpstr>TitoloColonna1</vt:lpstr>
      <vt:lpstr>TitoloColonna2</vt:lpstr>
      <vt:lpstr>TitoloColonna3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2016-10-06T00:09:35Z</dcterms:created>
  <dcterms:modified xsi:type="dcterms:W3CDTF">2017-11-23T11:29:53Z</dcterms:modified>
</cp:coreProperties>
</file>