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0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24A9522-0AF0-44C4-A6AD-75E35CE501A8}" xr6:coauthVersionLast="45" xr6:coauthVersionMax="45" xr10:uidLastSave="{00000000-0000-0000-0000-000000000000}"/>
  <bookViews>
    <workbookView xWindow="-120" yWindow="-120" windowWidth="28590" windowHeight="14415" xr2:uid="{00000000-000D-0000-FFFF-FFFF00000000}"/>
  </bookViews>
  <sheets>
    <sheet name="budget università" sheetId="1" r:id="rId1"/>
    <sheet name="chartdata" sheetId="2" state="hidden" r:id="rId2"/>
  </sheets>
  <definedNames>
    <definedName name="EntrateMensiliNette">'budget università'!$B$9</definedName>
    <definedName name="PercentualeEntrateSpese">'budget università'!$B$5</definedName>
    <definedName name="Print_Area" localSheetId="0">OFFSET('budget università'!$A$1,0,0,UltimaRiga,11)</definedName>
    <definedName name="Saldo">'budget università'!$B$15</definedName>
    <definedName name="UltimaRiga">ROW(UsciteMensili[#Totals])+1</definedName>
    <definedName name="UsciteMensiliNette">'budget università'!$B$12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F30" i="1"/>
  <c r="C23" i="1"/>
  <c r="J19" i="1" l="1"/>
  <c r="J20" i="1"/>
  <c r="J21" i="1"/>
  <c r="J22" i="1"/>
  <c r="J23" i="1"/>
  <c r="J24" i="1"/>
  <c r="J25" i="1" l="1"/>
  <c r="B9" i="1"/>
  <c r="B2" i="2" s="1"/>
  <c r="B12" i="1" l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<sst xmlns="http://schemas.openxmlformats.org/spreadsheetml/2006/main" count="43" uniqueCount="37">
  <si>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Entrate</t>
  </si>
  <si>
    <t>budget università</t>
  </si>
  <si>
    <t>percentuale di entrate spese</t>
  </si>
  <si>
    <t>entrate mensili nette</t>
  </si>
  <si>
    <t>uscite mensili nette</t>
  </si>
  <si>
    <t>saldo</t>
  </si>
  <si>
    <t>entrate mensili</t>
  </si>
  <si>
    <t>Voce</t>
  </si>
  <si>
    <t>Entrate fisse</t>
  </si>
  <si>
    <t>Sovvenzioni</t>
  </si>
  <si>
    <t>Prestiti</t>
  </si>
  <si>
    <t>Altre entrate</t>
  </si>
  <si>
    <t>Totale</t>
  </si>
  <si>
    <t>Importo</t>
  </si>
  <si>
    <t>uscite mensili</t>
  </si>
  <si>
    <t>Affitto</t>
  </si>
  <si>
    <t>Utenze</t>
  </si>
  <si>
    <t>Cellulare</t>
  </si>
  <si>
    <t>Generi alimentari</t>
  </si>
  <si>
    <t>Spese auto</t>
  </si>
  <si>
    <t>Finanziamenti</t>
  </si>
  <si>
    <t>Carte di credito</t>
  </si>
  <si>
    <t>Assicurazione</t>
  </si>
  <si>
    <t>Parrucchiere</t>
  </si>
  <si>
    <t>Svago</t>
  </si>
  <si>
    <t>Varie</t>
  </si>
  <si>
    <t>uscite semestre *</t>
  </si>
  <si>
    <t>Tasse scolastiche</t>
  </si>
  <si>
    <t>Spese laboratorio</t>
  </si>
  <si>
    <t>Libri</t>
  </si>
  <si>
    <t>Depositi</t>
  </si>
  <si>
    <t>Trasporti</t>
  </si>
  <si>
    <t>Altre spese</t>
  </si>
  <si>
    <t>* in base a un periodo di 4 mesi</t>
  </si>
  <si>
    <t>Al mese</t>
  </si>
  <si>
    <t>entrate</t>
  </si>
  <si>
    <t>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</si>
</sst>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€&quot;\ #,##0;[Red]\-&quot;€&quot;\ #,##0"/>
    <numFmt numFmtId="164" formatCode="_(* #,##0_);_(* \(#,##0\);_(* &quot;-&quot;_);_(@_)"/>
    <numFmt numFmtId="165" formatCode="_(* #,##0.00_);_(* \(#,##0.00\);_(* &quot;-&quot;??_);_(@_)"/>
    <numFmt numFmtId="166" formatCode="&quot;€&quot;\ #,##0"/>
    <numFmt numFmtId="167" formatCode="_-* #,##0\ &quot;€&quot;_-;\-* #,##0\ &quot;€&quot;_-;_-* &quot;-&quot;\ &quot;€&quot;_-;_-@_-"/>
  </numFmts>
  <fonts count="34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14" fillId="9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6" fontId="12" fillId="2" borderId="0" xfId="1" applyFont="1" applyFill="1" applyAlignment="1" applyProtection="1">
      <alignment horizontal="right" vertical="center" indent="1"/>
    </xf>
    <xf numFmtId="166" fontId="17" fillId="2" borderId="0" xfId="1" applyFont="1" applyFill="1" applyAlignment="1" applyProtection="1">
      <alignment horizontal="right" vertical="center" indent="1"/>
    </xf>
    <xf numFmtId="166" fontId="4" fillId="2" borderId="0" xfId="0" applyNumberFormat="1" applyFont="1" applyFill="1" applyAlignment="1">
      <alignment vertical="center"/>
    </xf>
    <xf numFmtId="167" fontId="4" fillId="2" borderId="0" xfId="0" applyNumberFormat="1" applyFont="1" applyFill="1" applyAlignment="1" applyProtection="1">
      <alignment vertical="center"/>
    </xf>
    <xf numFmtId="167" fontId="2" fillId="2" borderId="0" xfId="0" applyNumberFormat="1" applyFont="1" applyFill="1" applyAlignment="1" applyProtection="1">
      <alignment vertical="center"/>
    </xf>
    <xf numFmtId="167" fontId="3" fillId="2" borderId="0" xfId="0" applyNumberFormat="1" applyFont="1" applyFill="1" applyAlignment="1">
      <alignment vertical="center" wrapText="1"/>
    </xf>
    <xf numFmtId="166" fontId="12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 applyProtection="1">
      <alignment horizontal="right" vertical="center" indent="1"/>
    </xf>
    <xf numFmtId="167" fontId="2" fillId="2" borderId="0" xfId="0" applyNumberFormat="1" applyFont="1" applyFill="1" applyAlignment="1">
      <alignment vertical="center"/>
    </xf>
    <xf numFmtId="6" fontId="8" fillId="2" borderId="0" xfId="0" applyNumberFormat="1" applyFont="1" applyFill="1" applyAlignment="1">
      <alignment horizontal="left" vertical="center"/>
    </xf>
    <xf numFmtId="6" fontId="0" fillId="0" borderId="0" xfId="0" applyNumberFormat="1"/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2" builtinId="3" customBuiltin="1"/>
    <cellStyle name="Migliaia [0]" xfId="3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1" builtinId="4" customBuiltin="1"/>
    <cellStyle name="Valuta [0]" xfId="4" builtinId="7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€&quot;\ 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numFmt numFmtId="166" formatCode="&quot;€&quot;\ 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€&quot;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€&quot;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Stile tabella 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Dati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chartdata!$A$2:$A$3</c:f>
              <c:strCache>
                <c:ptCount val="2"/>
                <c:pt idx="0">
                  <c:v>entrate</c:v>
                </c:pt>
                <c:pt idx="1">
                  <c:v>spese</c:v>
                </c:pt>
              </c:strCache>
            </c:strRef>
          </c:cat>
          <c:val>
            <c:numRef>
              <c:f>chartdata!$B$2:$B$3</c:f>
              <c:numCache>
                <c:formatCode>"€"#,##0_);[Red]\("€"#,##0\)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€&quot;#,##0_);[Red]\(&quot;€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21165</xdr:colOff>
      <xdr:row>23</xdr:row>
      <xdr:rowOff>154778</xdr:rowOff>
    </xdr:from>
    <xdr:to>
      <xdr:col>2</xdr:col>
      <xdr:colOff>654843</xdr:colOff>
      <xdr:row>32</xdr:row>
      <xdr:rowOff>130965</xdr:rowOff>
    </xdr:to>
    <xdr:sp macro="" textlink="">
      <xdr:nvSpPr>
        <xdr:cNvPr id="6" name="Fumet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593989" y="6809048"/>
          <a:ext cx="1821656" cy="2205303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it" sz="110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Per aggiungere una</a:t>
          </a:r>
          <a:r>
            <a:rPr lang="it" sz="1100" baseline="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 nuova riga a una tabella, selezionare la cella al di sopra dell'importo totale, quindi premere TAB. Per eliminare queste istruzioni, selezionare questa forma e premere CANC.</a:t>
          </a:r>
          <a:endParaRPr lang="en-US" sz="1100">
            <a:solidFill>
              <a:schemeClr val="bg2">
                <a:lumMod val="10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ntrateMensili" displayName="EntrateMensili" ref="B18:C23" totalsRowCount="1" headerRowDxfId="22" dataDxfId="21" totalsRowDxfId="20">
  <autoFilter ref="B18:C22" xr:uid="{00000000-0009-0000-0100-000004000000}"/>
  <tableColumns count="2">
    <tableColumn id="1" xr3:uid="{00000000-0010-0000-0000-000001000000}" name="Voce" totalsRowLabel="Totale" dataDxfId="19" totalsRowDxfId="18"/>
    <tableColumn id="2" xr3:uid="{00000000-0010-0000-0000-000002000000}" name="Importo" totalsRowFunction="sum" dataDxfId="17" totalsRowDxfId="16" dataCellStyle="Valuta"/>
  </tableColumns>
  <tableStyleInfo name="Stile tabel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UsciteMensili" displayName="UsciteMensili" ref="E18:F30" totalsRowCount="1" headerRowDxfId="15" dataDxfId="14" totalsRowDxfId="13">
  <autoFilter ref="E18:F29" xr:uid="{00000000-0009-0000-0100-000005000000}"/>
  <tableColumns count="2">
    <tableColumn id="1" xr3:uid="{00000000-0010-0000-0100-000001000000}" name="Voce" totalsRowLabel="Totale" dataDxfId="12" totalsRowDxfId="11"/>
    <tableColumn id="2" xr3:uid="{00000000-0010-0000-0100-000002000000}" name="Importo" totalsRowFunction="sum" dataDxfId="10" totalsRowDxfId="9" dataCellStyle="Valuta"/>
  </tableColumns>
  <tableStyleInfo name="Stile tabel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UsciteSemestre" displayName="UsciteSemestre" ref="H18:J25" totalsRowCount="1" headerRowDxfId="8" dataDxfId="7" totalsRowDxfId="6">
  <autoFilter ref="H18:J24" xr:uid="{00000000-0009-0000-0100-000006000000}"/>
  <tableColumns count="3">
    <tableColumn id="1" xr3:uid="{00000000-0010-0000-0200-000001000000}" name="Voce" totalsRowLabel="Totale" dataDxfId="5" totalsRowDxfId="4"/>
    <tableColumn id="2" xr3:uid="{00000000-0010-0000-0200-000002000000}" name="Importo" totalsRowFunction="sum" dataDxfId="3" totalsRowDxfId="2"/>
    <tableColumn id="3" xr3:uid="{00000000-0010-0000-0200-000003000000}" name="Al mese" totalsRowFunction="sum" dataDxfId="1" totalsRowDxfId="0">
      <calculatedColumnFormula>UsciteSemestre[[#This Row],[Importo]]/4</calculatedColumnFormula>
    </tableColumn>
  </tableColumns>
  <tableStyleInfo name="Stile tabel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defaultColWidth="9" defaultRowHeight="16.5"/>
  <cols>
    <col min="1" max="1" width="5" style="3" customWidth="1"/>
    <col min="2" max="2" width="20.625" style="3" customWidth="1"/>
    <col min="3" max="3" width="15.25" style="3" customWidth="1"/>
    <col min="4" max="4" width="4.625" style="3" customWidth="1"/>
    <col min="5" max="5" width="20.625" style="3" customWidth="1"/>
    <col min="6" max="6" width="11.625" style="3" customWidth="1"/>
    <col min="7" max="7" width="4.625" style="3" customWidth="1"/>
    <col min="8" max="8" width="20.625" style="3" customWidth="1"/>
    <col min="9" max="9" width="11.625" style="3" customWidth="1"/>
    <col min="10" max="10" width="14.125" style="3" bestFit="1" customWidth="1"/>
    <col min="11" max="11" width="5" style="3" customWidth="1"/>
    <col min="12" max="16384" width="9" style="3"/>
  </cols>
  <sheetData>
    <row r="1" spans="1:16">
      <c r="A1" s="3" t="s">
        <v>0</v>
      </c>
    </row>
    <row r="2" spans="1:16" ht="39.75" customHeight="1">
      <c r="A2" s="2"/>
      <c r="B2" s="30" t="s">
        <v>1</v>
      </c>
      <c r="C2" s="30"/>
      <c r="D2" s="30"/>
      <c r="E2" s="30"/>
      <c r="F2" s="30"/>
      <c r="G2" s="30"/>
      <c r="H2" s="30"/>
      <c r="I2" s="30"/>
      <c r="P2" s="2"/>
    </row>
    <row r="3" spans="1:16" ht="33.75" customHeight="1">
      <c r="A3" s="2"/>
      <c r="B3" s="30"/>
      <c r="C3" s="30"/>
      <c r="D3" s="30"/>
      <c r="E3" s="30"/>
      <c r="F3" s="30"/>
      <c r="G3" s="30"/>
      <c r="H3" s="30"/>
      <c r="I3" s="30"/>
      <c r="P3" s="2"/>
    </row>
    <row r="4" spans="1:16" ht="24" customHeight="1">
      <c r="A4" s="9"/>
      <c r="B4" s="34" t="s">
        <v>2</v>
      </c>
      <c r="C4" s="34"/>
      <c r="E4" s="4"/>
      <c r="F4" s="4"/>
      <c r="H4" s="4"/>
      <c r="I4" s="4"/>
    </row>
    <row r="5" spans="1:16" ht="37.5" customHeight="1">
      <c r="A5" s="10"/>
      <c r="B5" s="35">
        <f>UsciteMensiliNette/EntrateMensiliNette</f>
        <v>0.64363636363636367</v>
      </c>
      <c r="C5" s="35"/>
      <c r="D5" s="1"/>
      <c r="E5" s="5"/>
      <c r="F5" s="5"/>
      <c r="G5" s="1"/>
      <c r="H5" s="5"/>
      <c r="I5" s="5"/>
    </row>
    <row r="6" spans="1:16" ht="22.5" customHeight="1">
      <c r="A6" s="10"/>
      <c r="B6" s="32">
        <f>UsciteMensiliNette</f>
        <v>1770</v>
      </c>
      <c r="C6" s="33"/>
      <c r="D6" s="1"/>
      <c r="E6" s="5"/>
      <c r="F6" s="5"/>
      <c r="G6" s="1"/>
      <c r="H6" s="5"/>
      <c r="I6" s="5"/>
    </row>
    <row r="7" spans="1:16" ht="17.25">
      <c r="A7" s="5"/>
      <c r="B7" s="5"/>
      <c r="C7" s="20"/>
      <c r="D7" s="1"/>
      <c r="E7" s="6"/>
      <c r="F7" s="21"/>
      <c r="G7" s="22"/>
      <c r="H7" s="6"/>
      <c r="I7" s="21"/>
    </row>
    <row r="8" spans="1:16" ht="18">
      <c r="A8" s="5"/>
      <c r="B8" s="34" t="s">
        <v>3</v>
      </c>
      <c r="C8" s="34"/>
      <c r="D8" s="1"/>
      <c r="E8" s="6"/>
      <c r="F8" s="21"/>
      <c r="G8" s="22"/>
      <c r="H8" s="6"/>
      <c r="I8" s="21"/>
    </row>
    <row r="9" spans="1:16" ht="34.5">
      <c r="A9" s="5"/>
      <c r="B9" s="28">
        <f>EntrateMensili[[#Totals],[Importo]]</f>
        <v>2750</v>
      </c>
      <c r="C9" s="20"/>
      <c r="D9" s="1"/>
      <c r="E9" s="6"/>
      <c r="F9" s="21"/>
      <c r="G9" s="22"/>
      <c r="H9" s="6"/>
      <c r="I9" s="21"/>
    </row>
    <row r="10" spans="1:16" ht="17.25">
      <c r="A10" s="5"/>
      <c r="B10" s="5"/>
      <c r="C10" s="20"/>
      <c r="D10" s="1"/>
      <c r="E10" s="6"/>
      <c r="F10" s="21"/>
      <c r="G10" s="22"/>
      <c r="H10" s="6"/>
      <c r="I10" s="21"/>
    </row>
    <row r="11" spans="1:16" ht="18">
      <c r="A11" s="7"/>
      <c r="B11" s="34" t="s">
        <v>4</v>
      </c>
      <c r="C11" s="34"/>
      <c r="D11" s="1"/>
      <c r="E11" s="6"/>
      <c r="F11" s="21"/>
      <c r="G11" s="22"/>
      <c r="H11" s="6"/>
      <c r="I11" s="21"/>
    </row>
    <row r="12" spans="1:16" ht="34.5">
      <c r="B12" s="28">
        <f>UsciteMensili[[#Totals],[Importo]]+UsciteSemestre[[#Totals],[Al mese]]</f>
        <v>1770</v>
      </c>
      <c r="E12" s="6"/>
      <c r="F12" s="21"/>
      <c r="G12" s="22"/>
      <c r="H12" s="6"/>
      <c r="I12" s="21"/>
    </row>
    <row r="13" spans="1:16" ht="17.25">
      <c r="E13" s="6"/>
      <c r="F13" s="21"/>
      <c r="G13" s="22"/>
      <c r="H13" s="8"/>
      <c r="I13" s="23"/>
    </row>
    <row r="14" spans="1:16" ht="18">
      <c r="B14" s="34" t="s">
        <v>5</v>
      </c>
      <c r="C14" s="34"/>
      <c r="E14" s="6"/>
      <c r="F14" s="21"/>
      <c r="G14" s="22"/>
    </row>
    <row r="15" spans="1:16" ht="34.5">
      <c r="B15" s="28">
        <f>B9-B12</f>
        <v>980</v>
      </c>
      <c r="E15" s="6"/>
      <c r="F15" s="21"/>
      <c r="G15" s="22"/>
    </row>
    <row r="16" spans="1:16" ht="30.75" customHeight="1">
      <c r="E16" s="6"/>
      <c r="F16" s="21"/>
      <c r="G16" s="22"/>
    </row>
    <row r="17" spans="1:10" ht="30" customHeight="1">
      <c r="A17" s="4"/>
      <c r="B17" s="34" t="s">
        <v>6</v>
      </c>
      <c r="C17" s="34"/>
      <c r="E17" s="34" t="s">
        <v>14</v>
      </c>
      <c r="F17" s="34"/>
      <c r="H17" s="34" t="s">
        <v>26</v>
      </c>
      <c r="I17" s="34"/>
    </row>
    <row r="18" spans="1:10" ht="15.95" customHeight="1">
      <c r="A18" s="5"/>
      <c r="B18" s="17" t="s">
        <v>7</v>
      </c>
      <c r="C18" s="12" t="s">
        <v>13</v>
      </c>
      <c r="D18" s="1"/>
      <c r="E18" s="17" t="s">
        <v>7</v>
      </c>
      <c r="F18" s="12" t="s">
        <v>13</v>
      </c>
      <c r="G18" s="1"/>
      <c r="H18" s="17" t="s">
        <v>7</v>
      </c>
      <c r="I18" s="12" t="s">
        <v>13</v>
      </c>
      <c r="J18" s="15" t="s">
        <v>34</v>
      </c>
    </row>
    <row r="19" spans="1:10" ht="15.95" customHeight="1">
      <c r="A19" s="5"/>
      <c r="B19" s="11" t="s">
        <v>8</v>
      </c>
      <c r="C19" s="18">
        <v>1500</v>
      </c>
      <c r="D19" s="1"/>
      <c r="E19" s="13" t="s">
        <v>15</v>
      </c>
      <c r="F19" s="18">
        <v>20</v>
      </c>
      <c r="G19" s="22"/>
      <c r="H19" s="13" t="s">
        <v>27</v>
      </c>
      <c r="I19" s="18">
        <v>750</v>
      </c>
      <c r="J19" s="19">
        <f>UsciteSemestre[[#This Row],[Importo]]/4</f>
        <v>187.5</v>
      </c>
    </row>
    <row r="20" spans="1:10" ht="15.95" customHeight="1">
      <c r="A20" s="5"/>
      <c r="B20" s="11" t="s">
        <v>9</v>
      </c>
      <c r="C20" s="18">
        <v>500</v>
      </c>
      <c r="D20" s="1"/>
      <c r="E20" s="13" t="s">
        <v>16</v>
      </c>
      <c r="F20" s="18">
        <v>50</v>
      </c>
      <c r="G20" s="22"/>
      <c r="H20" s="13" t="s">
        <v>28</v>
      </c>
      <c r="I20" s="18">
        <v>250</v>
      </c>
      <c r="J20" s="19">
        <f>UsciteSemestre[[#This Row],[Importo]]/4</f>
        <v>62.5</v>
      </c>
    </row>
    <row r="21" spans="1:10" ht="15.95" customHeight="1">
      <c r="A21" s="5"/>
      <c r="B21" s="11" t="s">
        <v>10</v>
      </c>
      <c r="C21" s="18">
        <v>500</v>
      </c>
      <c r="D21" s="1"/>
      <c r="E21" s="13" t="s">
        <v>17</v>
      </c>
      <c r="F21" s="18">
        <v>75</v>
      </c>
      <c r="G21" s="22"/>
      <c r="H21" s="13" t="s">
        <v>29</v>
      </c>
      <c r="I21" s="18">
        <v>500</v>
      </c>
      <c r="J21" s="19">
        <f>UsciteSemestre[[#This Row],[Importo]]/4</f>
        <v>125</v>
      </c>
    </row>
    <row r="22" spans="1:10" ht="15.95" customHeight="1">
      <c r="A22" s="5"/>
      <c r="B22" s="11" t="s">
        <v>11</v>
      </c>
      <c r="C22" s="18">
        <v>250</v>
      </c>
      <c r="D22" s="1"/>
      <c r="E22" s="13" t="s">
        <v>18</v>
      </c>
      <c r="F22" s="18">
        <v>250</v>
      </c>
      <c r="G22" s="22"/>
      <c r="H22" s="13" t="s">
        <v>30</v>
      </c>
      <c r="I22" s="18">
        <v>0</v>
      </c>
      <c r="J22" s="19">
        <f>UsciteSemestre[[#This Row],[Importo]]/4</f>
        <v>0</v>
      </c>
    </row>
    <row r="23" spans="1:10" ht="15.95" customHeight="1">
      <c r="A23" s="7"/>
      <c r="B23" s="11" t="s">
        <v>12</v>
      </c>
      <c r="C23" s="26">
        <f>SUBTOTAL(109,EntrateMensili[Importo])</f>
        <v>2750</v>
      </c>
      <c r="D23" s="1"/>
      <c r="E23" s="13" t="s">
        <v>19</v>
      </c>
      <c r="F23" s="18">
        <v>50</v>
      </c>
      <c r="G23" s="22"/>
      <c r="H23" s="13" t="s">
        <v>31</v>
      </c>
      <c r="I23" s="18">
        <v>0</v>
      </c>
      <c r="J23" s="19">
        <f>UsciteSemestre[[#This Row],[Importo]]/4</f>
        <v>0</v>
      </c>
    </row>
    <row r="24" spans="1:10" ht="15.95" customHeight="1">
      <c r="E24" s="13" t="s">
        <v>20</v>
      </c>
      <c r="F24" s="18">
        <v>500</v>
      </c>
      <c r="G24" s="22"/>
      <c r="H24" s="13" t="s">
        <v>32</v>
      </c>
      <c r="I24" s="18">
        <v>0</v>
      </c>
      <c r="J24" s="19">
        <f>UsciteSemestre[[#This Row],[Importo]]/4</f>
        <v>0</v>
      </c>
    </row>
    <row r="25" spans="1:10" ht="15.95" customHeight="1">
      <c r="E25" s="13" t="s">
        <v>21</v>
      </c>
      <c r="F25" s="18">
        <v>275</v>
      </c>
      <c r="G25" s="22"/>
      <c r="H25" s="14" t="s">
        <v>12</v>
      </c>
      <c r="I25" s="24">
        <f>SUBTOTAL(109,UsciteSemestre[Importo])</f>
        <v>1500</v>
      </c>
      <c r="J25" s="25">
        <f>SUBTOTAL(109,UsciteSemestre[Al mese])</f>
        <v>375</v>
      </c>
    </row>
    <row r="26" spans="1:10" ht="15.95" customHeight="1">
      <c r="E26" s="13" t="s">
        <v>22</v>
      </c>
      <c r="F26" s="18">
        <v>125</v>
      </c>
      <c r="G26" s="22"/>
      <c r="H26" s="31" t="s">
        <v>33</v>
      </c>
      <c r="I26" s="31"/>
    </row>
    <row r="27" spans="1:10" ht="15.95" customHeight="1">
      <c r="E27" s="13" t="s">
        <v>23</v>
      </c>
      <c r="F27" s="18">
        <v>50</v>
      </c>
      <c r="G27" s="22"/>
    </row>
    <row r="28" spans="1:10" ht="15.95" customHeight="1">
      <c r="E28" s="13" t="s">
        <v>24</v>
      </c>
      <c r="F28" s="18">
        <v>0</v>
      </c>
      <c r="G28" s="22"/>
    </row>
    <row r="29" spans="1:10" ht="15.95" customHeight="1">
      <c r="E29" s="13" t="s">
        <v>25</v>
      </c>
      <c r="F29" s="18">
        <v>0</v>
      </c>
      <c r="G29" s="22"/>
      <c r="H29" s="31"/>
      <c r="I29" s="31"/>
    </row>
    <row r="30" spans="1:10" ht="15.95" customHeight="1">
      <c r="E30" s="16" t="s">
        <v>12</v>
      </c>
      <c r="F30" s="26">
        <f>SUBTOTAL(109,UsciteMensili[Importo])</f>
        <v>1395</v>
      </c>
      <c r="G30" s="27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8" type="noConversion"/>
  <conditionalFormatting sqref="B6:C6">
    <cfRule type="dataBar" priority="1">
      <dataBar showValue="0">
        <cfvo type="num" val="0"/>
        <cfvo type="num" val="EntrateMensiliNett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74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EntrateMensiliNette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6.5"/>
  <cols>
    <col min="1" max="1" width="9.375" bestFit="1" customWidth="1"/>
  </cols>
  <sheetData>
    <row r="2" spans="1:2">
      <c r="A2" t="s">
        <v>35</v>
      </c>
      <c r="B2" s="29">
        <f>'budget università'!B9</f>
        <v>2750</v>
      </c>
    </row>
    <row r="3" spans="1:2">
      <c r="A3" t="s">
        <v>36</v>
      </c>
      <c r="B3" s="29">
        <f>'budget università'!B12</f>
        <v>1770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budget università</vt:lpstr>
      <vt:lpstr>chartdata</vt:lpstr>
      <vt:lpstr>EntrateMensiliNette</vt:lpstr>
      <vt:lpstr>PercentualeEntrateSpese</vt:lpstr>
      <vt:lpstr>Saldo</vt:lpstr>
      <vt:lpstr>UsciteMensiliNette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2019-10-18T02:19:02Z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