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BA90E0DB-329F-454C-897C-B97857169955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ro conto" sheetId="7" r:id="rId1"/>
  </sheets>
  <definedNames>
    <definedName name="AreaTitoloRiga1..I1">'Registro conto'!$D$1</definedName>
    <definedName name="RicercaCategoria">Riepilogo[Categoria]</definedName>
    <definedName name="_xlnm.Print_Titles" localSheetId="0">'Registro conto'!$B:$C,'Registro conto'!$2:$2</definedName>
    <definedName name="Titolo1">Riepilogo[[#Headers],[Categoria]]</definedName>
    <definedName name="TitoloColonna1">Registro[[#Headers],[N. assegno]]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<sst xmlns="http://schemas.openxmlformats.org/spreadsheetml/2006/main" count="33" uniqueCount="24">
  <si>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Registro conto</t>
  </si>
  <si>
    <t>Riepilogo spese</t>
  </si>
  <si>
    <t>Categoria</t>
  </si>
  <si>
    <t>Disponibilità</t>
  </si>
  <si>
    <t>Generi alimentari</t>
  </si>
  <si>
    <t>Svago</t>
  </si>
  <si>
    <t>Scuola</t>
  </si>
  <si>
    <t>Utenze</t>
  </si>
  <si>
    <t>Altro</t>
  </si>
  <si>
    <t>Totale</t>
  </si>
  <si>
    <t>Saldo corrente</t>
  </si>
  <si>
    <t>N. assegno</t>
  </si>
  <si>
    <t>Bancomat</t>
  </si>
  <si>
    <t>Data</t>
  </si>
  <si>
    <t>Descrizione</t>
  </si>
  <si>
    <t>Saldo iniziale</t>
  </si>
  <si>
    <t>Tassa scolastica</t>
  </si>
  <si>
    <t>Società elettrica</t>
  </si>
  <si>
    <t>Articoli per la scuola</t>
  </si>
  <si>
    <t>Supermercato</t>
  </si>
  <si>
    <t>Videonoleggio</t>
  </si>
  <si>
    <t>Prelievo (-)</t>
  </si>
  <si>
    <t>Versamento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</si>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</sst>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€-410]_-;\-* #,##0.00\ [$€-410]_-;_-* &quot;-&quot;??\ [$€-410]_-;_-@_-"/>
    <numFmt numFmtId="166" formatCode="&quot;€&quot;\ 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Data" xfId="7" xr:uid="{00000000-0005-0000-0000-000003000000}"/>
    <cellStyle name="Intestazione saldo" xfId="11" xr:uid="{00000000-0005-0000-0000-000000000000}"/>
    <cellStyle name="Normale" xfId="0" builtinId="0" customBuiltin="1"/>
    <cellStyle name="Testo descrittivo" xfId="9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8" builtinId="19" customBuiltin="1"/>
    <cellStyle name="Totale" xfId="10" builtinId="25" customBuiltin="1"/>
    <cellStyle name="Valuta" xfId="6" builtinId="4" customBuiltin="1"/>
    <cellStyle name="Valuta [0]" xfId="5" builtinId="7" customBuiltin="1"/>
  </cellStyles>
  <dxfs count="11">
    <dxf>
      <numFmt numFmtId="165" formatCode="_-* #,##0.00\ [$€-410]_-;\-* #,##0.00\ [$€-410]_-;_-* &quot;-&quot;??\ [$€-410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oConto" defaultPivotStyle="PivotStyleLight16">
    <tableStyle name="Riepilogo registro conto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  <tableStyle name="RegistroConto" pivot="0" count="3" xr9:uid="{00000000-0011-0000-FFFF-FFFF01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" displayName="Registro" ref="D2:J8">
  <tableColumns count="7">
    <tableColumn id="1" xr3:uid="{00000000-0010-0000-0000-000001000000}" name="N. assegno" totalsRowLabel="Totals"/>
    <tableColumn id="6" xr3:uid="{00000000-0010-0000-0000-000006000000}" name="Data"/>
    <tableColumn id="7" xr3:uid="{00000000-0010-0000-0000-000007000000}" name="Descrizione" totalsRowDxfId="2"/>
    <tableColumn id="2" xr3:uid="{00000000-0010-0000-0000-000002000000}" name="Categoria" totalsRowDxfId="1"/>
    <tableColumn id="3" xr3:uid="{00000000-0010-0000-0000-000003000000}" name="Prelievo (-)" totalsRowFunction="sum" dataCellStyle="Valuta"/>
    <tableColumn id="4" xr3:uid="{00000000-0010-0000-0000-000004000000}" name="Versamento (+)" totalsRowFunction="sum" dataCellStyle="Valuta"/>
    <tableColumn id="5" xr3:uid="{00000000-0010-0000-0000-000005000000}" name="Saldo" totalsRowFunction="custom" dataCellStyle="Valuta [0]">
      <calculatedColumnFormula>IF(ISBLANK(Registro[[#This Row],[Prelievo (-)]]),J2+Registro[[#This Row],[Versamento (+)]],J2-Registro[[#This Row],[Prelievo (-)]])</calculatedColumnFormula>
      <totalsRowFormula>Registro[[#Totals],[Versamento (+)]]-Registro[[#Totals],[Prelievo (-)]]</totalsRowFormula>
    </tableColumn>
  </tableColumns>
  <tableStyleInfo name="RegistroConto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l numero dell'assegno, la descrizione, la categoria e gli importi dei prelievi e dei depositi. Il saldo viene calcolat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iepilogo" displayName="Riepilogo" ref="B3:C9" totalsRowShown="0">
  <tableColumns count="2">
    <tableColumn id="1" xr3:uid="{00000000-0010-0000-0100-000001000000}" name="Categoria"/>
    <tableColumn id="2" xr3:uid="{00000000-0010-0000-0100-000002000000}" name="Totale" dataDxfId="0">
      <calculatedColumnFormula>SUMIF(Registro[Categoria],"=" &amp;Riepilogo[[#This Row],[Categoria]],Registro[Prelievo (-)])</calculatedColumnFormula>
    </tableColumn>
  </tableColumns>
  <tableStyleInfo name="Riepilogo registro conto" showFirstColumn="0" showLastColumn="0" showRowStripes="0" showColumnStripes="0"/>
  <extLst>
    <ext xmlns:x14="http://schemas.microsoft.com/office/spreadsheetml/2009/9/main" uri="{504A1905-F514-4f6f-8877-14C23A59335A}">
      <x14:table altTextSummary="Immettere le voci relative alle categorie in questa tabella. Il totale viene aggiornato automaticament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5" customWidth="1"/>
    <col min="4" max="4" width="15.28515625" customWidth="1"/>
    <col min="5" max="5" width="15.140625" customWidth="1"/>
    <col min="6" max="6" width="30.7109375" customWidth="1"/>
    <col min="7" max="7" width="21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SUM(Registro[Versamento (+)])-SUM(Registro[Prelievo (-)])</f>
        <v>1617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</v>
      </c>
      <c r="J3" s="13">
        <f>Registro[[#This Row],[Versamento (+)]]</f>
        <v>2000</v>
      </c>
    </row>
    <row r="4" spans="2:10" ht="30" customHeight="1" x14ac:dyDescent="0.25">
      <c r="B4" s="4" t="s">
        <v>3</v>
      </c>
      <c r="C4" s="13">
        <f>IFERROR(SUMIF(Registro[Categoria],"=" &amp;Riepilogo[[#This Row],[Categoria]],Registro[Versamento (+)]),"")</f>
        <v>2000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</v>
      </c>
      <c r="I4" s="3"/>
      <c r="J4" s="13">
        <f>IF(ISBLANK(Registro[[#This Row],[Prelievo (-)]]),J3+Registro[[#This Row],[Versamento (+)]],J3-Registro[[#This Row],[Prelievo (-)]])</f>
        <v>1775</v>
      </c>
    </row>
    <row r="5" spans="2:10" ht="30" customHeight="1" x14ac:dyDescent="0.25">
      <c r="B5" s="4" t="s">
        <v>4</v>
      </c>
      <c r="C5" s="13">
        <f>IFERROR(SUMIF(Registro[Categoria],"=" &amp;Riepilogo[[#This Row],[Categoria]],Registro[Prelievo (-)]),"")</f>
        <v>40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</v>
      </c>
      <c r="I5" s="3"/>
      <c r="J5" s="13">
        <f>IF(ISBLANK(Registro[[#This Row],[Prelievo (-)]]),J4+Registro[[#This Row],[Versamento (+)]],J4-Registro[[#This Row],[Prelievo (-)]])</f>
        <v>1702</v>
      </c>
    </row>
    <row r="6" spans="2:10" ht="30" customHeight="1" x14ac:dyDescent="0.25">
      <c r="B6" s="4" t="s">
        <v>5</v>
      </c>
      <c r="C6" s="13">
        <f>IFERROR(SUMIF(Registro[Categoria],"=" &amp;Riepilogo[[#This Row],[Categoria]],Registro[Prelievo (-)]),"")</f>
        <v>7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</v>
      </c>
      <c r="I6" s="3"/>
      <c r="J6" s="13">
        <f>IF(ISBLANK(Registro[[#This Row],[Prelievo (-)]]),J5+Registro[[#This Row],[Versamento (+)]],J5-Registro[[#This Row],[Prelievo (-)]])</f>
        <v>1664</v>
      </c>
    </row>
    <row r="7" spans="2:10" ht="30" customHeight="1" x14ac:dyDescent="0.25">
      <c r="B7" s="4" t="s">
        <v>6</v>
      </c>
      <c r="C7" s="13">
        <f>IFERROR(SUMIF(Registro[Categoria],"=" &amp;Riepilogo[[#This Row],[Categoria]],Registro[Prelievo (-)]),"")</f>
        <v>263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40</v>
      </c>
      <c r="I7" s="3"/>
      <c r="J7" s="13">
        <f>IF(ISBLANK(Registro[[#This Row],[Prelievo (-)]]),J6+Registro[[#This Row],[Versamento (+)]],J6-Registro[[#This Row],[Prelievo (-)]])</f>
        <v>1624</v>
      </c>
    </row>
    <row r="8" spans="2:10" ht="30" customHeight="1" x14ac:dyDescent="0.25">
      <c r="B8" s="4" t="s">
        <v>7</v>
      </c>
      <c r="C8" s="13">
        <f>IFERROR(SUMIF(Registro[Categoria],"=" &amp;Riepilogo[[#This Row],[Categoria]],Registro[Prelievo (-)]),"")</f>
        <v>73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7</v>
      </c>
      <c r="I8" s="3"/>
      <c r="J8" s="13">
        <f>IF(ISBLANK(Registro[[#This Row],[Prelievo (-)]]),J7+Registro[[#This Row],[Versamento (+)]],J7-Registro[[#This Row],[Prelievo (-)]])</f>
        <v>1617</v>
      </c>
    </row>
    <row r="9" spans="2:10" ht="30" customHeight="1" x14ac:dyDescent="0.25">
      <c r="B9" s="4" t="s">
        <v>8</v>
      </c>
      <c r="C9" s="13">
        <f>IFERROR(SUMIFS(Registro[Prelievo (-)],Registro[Categoria],Riepilogo[[#This Row],[Categoria]])+SUMIFS(Registro[Prelievo (-)],Registro[Categoria],""),"")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3" priority="1">
      <formula>J3&lt;0</formula>
    </cfRule>
  </conditionalFormatting>
  <dataValidations count="15"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G3:G8" xr:uid="{00000000-0002-0000-0000-000000000000}">
      <formula1>CategoryLookup</formula1>
    </dataValidation>
    <dataValidation allowBlank="1" showInputMessage="1" showErrorMessage="1" prompt="Questa cella contiene il titolo del foglio di lavoro" sqref="B1:C1" xr:uid="{00000000-0002-0000-0000-000001000000}"/>
    <dataValidation allowBlank="1" showInputMessage="1" showErrorMessage="1" prompt="Le voci relative alle categorie si trovano in questa colonna sotto questa intestazione" sqref="B3" xr:uid="{00000000-0002-0000-0000-000002000000}"/>
    <dataValidation allowBlank="1" showInputMessage="1" showErrorMessage="1" prompt="I totali per categoria vengono aggiornati automaticamente in questa colonna sotto questa intestazione in base alle voci immesse nella tabella del registro" sqref="C3" xr:uid="{00000000-0002-0000-0000-000003000000}"/>
    <dataValidation allowBlank="1" showInputMessage="1" showErrorMessage="1" prompt="Immettere il numero dell'assegno in questa colonna sotto questa intestazione" sqref="D2" xr:uid="{00000000-0002-0000-0000-000004000000}"/>
    <dataValidation allowBlank="1" showInputMessage="1" showErrorMessage="1" prompt="Immettere la data in questa colonna sotto questa intestazione" sqref="E2" xr:uid="{00000000-0002-0000-0000-000005000000}"/>
    <dataValidation allowBlank="1" showInputMessage="1" showErrorMessage="1" prompt="Immettere la descrizione in questa colonna sotto questa intestazione" sqref="F2" xr:uid="{00000000-0002-0000-0000-000006000000}"/>
    <dataValidation allowBlank="1" showInputMessage="1" showErrorMessage="1" prompt="Il saldo corrente viene aggiornato automaticamente nella cella a destra" sqref="D1:H1" xr:uid="{00000000-0002-0000-0000-000007000000}"/>
    <dataValidation allowBlank="1" showInputMessage="1" showErrorMessage="1" prompt="Il saldo corrente viene aggiornato automaticamente in questa cella. Il registro conto inizia nella cella D2" sqref="I1:J1" xr:uid="{00000000-0002-0000-0000-000008000000}"/>
    <dataValidation allowBlank="1" showInputMessage="1" showErrorMessage="1" prompt="Immettere la categoria in questa colonna sotto questa intestazione. Premere ALT+freccia GIÙ per aprire l'elenco a discesa, quindi INVIO per effettuare una selezione. L'elenco delle categorie si basa sulle categorie indicate nel Riepilogo spese a sinistra" sqref="G2" xr:uid="{00000000-0002-0000-0000-000009000000}"/>
    <dataValidation allowBlank="1" showInputMessage="1" showErrorMessage="1" prompt="Immettere l'importo prelevato in questa colonna sotto questa intestazione" sqref="H2" xr:uid="{00000000-0002-0000-0000-00000A000000}"/>
    <dataValidation allowBlank="1" showInputMessage="1" showErrorMessage="1" prompt="Immettere l'importo depositato in questa colonna sotto questa intestazione" sqref="I2" xr:uid="{00000000-0002-0000-0000-00000B000000}"/>
    <dataValidation allowBlank="1" showInputMessage="1" showErrorMessage="1" prompt="Il saldo viene calcolato automaticamente in questa colonna sotto questa intestazione" sqref="J2" xr:uid="{00000000-0002-0000-0000-00000C000000}"/>
    <dataValidation allowBlank="1" showInputMessage="1" showErrorMessage="1" prompt="Creare un registro conto in questo foglio di lavoro" sqref="A1" xr:uid="{00000000-0002-0000-0000-00000D000000}"/>
    <dataValidation allowBlank="1" showInputMessage="1" showErrorMessage="1" prompt="Modificare o aggiungere nuove categorie qui sotto. Quando si aggiungono voci nel registro a destra per una categoria, i relativi totali vengono aggiornati automaticamente in questo riepilogo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Registro conto</vt:lpstr>
      <vt:lpstr>AreaTitoloRiga1..I1</vt:lpstr>
      <vt:lpstr>RicercaCategoria</vt:lpstr>
      <vt:lpstr>'Registro conto'!Titoli_stampa</vt:lpstr>
      <vt:lpstr>Titolo1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2018-05-31T14:18:09Z</dcterms:modified>
</cp:coreProperties>
</file>