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codeName="ThisWorkbook" hidePivotFieldList="1"/>
  <mc:AlternateContent xmlns:mc="http://schemas.openxmlformats.org/markup-compatibility/2006">
    <mc:Choice Requires="x15">
      <x15ac:absPath xmlns:x15ac="http://schemas.microsoft.com/office/spreadsheetml/2010/11/ac" url="C:\Users\admin\Desktop\"/>
    </mc:Choice>
  </mc:AlternateContent>
  <xr:revisionPtr revIDLastSave="0" documentId="12_ncr:580000_{EC20B2F6-81AB-49EF-B2CB-6A434B0B0274}" xr6:coauthVersionLast="32" xr6:coauthVersionMax="32" xr10:uidLastSave="{00000000-0000-0000-0000-000000000000}"/>
  <bookViews>
    <workbookView xWindow="0" yWindow="0" windowWidth="28800" windowHeight="11760" xr2:uid="{00000000-000D-0000-FFFF-FFFF00000000}"/>
  </bookViews>
  <sheets>
    <sheet name="Programma assegnazioni" sheetId="1" r:id="rId1"/>
    <sheet name="Dettagli assegnazioni" sheetId="3" r:id="rId2"/>
  </sheets>
  <definedNames>
    <definedName name="_xlnm.Print_Area" localSheetId="1">'Dettagli assegnazioni'!$A:$H</definedName>
    <definedName name="ControlloData">'Programma assegnazioni'!$C$3*IF('Programma assegnazioni'!$D$3="SETTIMANE",7,IF('Programma assegnazioni'!$D$3="GIORNI",1,30))</definedName>
    <definedName name="FiltroDati_Assegnazione">#N/A</definedName>
    <definedName name="FiltroDati_Avanzamento">#N/A</definedName>
    <definedName name="FiltroDati_Corso">#N/A</definedName>
    <definedName name="FiltroDati_Inizio">#N/A</definedName>
    <definedName name="FiltroDati_Scadenza">#N/A</definedName>
    <definedName name="RegolaEvidenziazione">IF('Programma assegnazioni'!$D$3="Nessuna Evidenziazione",FALSE,TRUE)</definedName>
    <definedName name="_xlnm.Print_Titles" localSheetId="1">'Dettagli assegnazioni'!$3:$3</definedName>
    <definedName name="_xlnm.Print_Titles" localSheetId="0">'Programma assegnazioni'!$5:$5</definedName>
  </definedNames>
  <calcPr calcId="162913"/>
  <pivotCaches>
    <pivotCache cacheId="8" r:id="rId3"/>
  </pivotCaches>
  <extLst>
    <ext xmlns:x14="http://schemas.microsoft.com/office/spreadsheetml/2009/9/main" uri="{BBE1A952-AA13-448e-AADC-164F8A28A991}">
      <x14:slicerCaches>
        <x14:slicerCache r:id="rId4"/>
        <x14:slicerCache r:id="rId5"/>
        <x14:slicerCache r:id="rId6"/>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7" i="1" l="1"/>
  <c r="G8" i="1"/>
  <c r="G9" i="1"/>
  <c r="G10" i="1"/>
  <c r="G11" i="1"/>
  <c r="G12" i="1"/>
  <c r="G13" i="1"/>
  <c r="G14" i="1"/>
  <c r="G15" i="1"/>
  <c r="G16" i="1"/>
  <c r="G17" i="1"/>
  <c r="G6" i="1"/>
  <c r="F17" i="1" l="1"/>
  <c r="F16" i="1"/>
  <c r="F15" i="1"/>
  <c r="F14" i="1"/>
  <c r="F13" i="1"/>
  <c r="F12" i="1"/>
  <c r="F11" i="1"/>
  <c r="F10" i="1"/>
  <c r="F9" i="1"/>
  <c r="F8" i="1"/>
  <c r="F7" i="1"/>
  <c r="F6" i="1"/>
  <c r="E17" i="1" l="1"/>
  <c r="E16" i="1"/>
  <c r="E15" i="1"/>
  <c r="E14" i="1"/>
  <c r="E13" i="1"/>
  <c r="E12" i="1"/>
  <c r="E11" i="1"/>
  <c r="E10" i="1"/>
  <c r="E9" i="1"/>
  <c r="E8" i="1"/>
  <c r="E7" i="1"/>
  <c r="E6" i="1"/>
</calcChain>
</file>

<file path=xl/sharedStrings.xml><?xml version="1.0" encoding="utf-8"?>
<sst xmlns="http://schemas.openxmlformats.org/spreadsheetml/2006/main" count="88" uniqueCount="42">
  <si>
    <t>PROGRAMMA ASSEGNAZIONI</t>
  </si>
  <si>
    <t xml:space="preserve">SELEZIONARE I CRITERI PER LE ATTIVITÀ DA COMPLETARE ENTRO: </t>
  </si>
  <si>
    <t>Assegnazione</t>
  </si>
  <si>
    <t>Progetto 1</t>
  </si>
  <si>
    <t>Progetto 2</t>
  </si>
  <si>
    <t>Progetto 3</t>
  </si>
  <si>
    <t>Progetto 4</t>
  </si>
  <si>
    <t>Progetto 5</t>
  </si>
  <si>
    <t>Progetto 6</t>
  </si>
  <si>
    <t>Progetto 7</t>
  </si>
  <si>
    <t>Progetto 8</t>
  </si>
  <si>
    <t>Progetto 9</t>
  </si>
  <si>
    <t>Progetto 10</t>
  </si>
  <si>
    <t>Progetto 11</t>
  </si>
  <si>
    <t>Progetto 12</t>
  </si>
  <si>
    <t>Corso</t>
  </si>
  <si>
    <t>Paramedico 1</t>
  </si>
  <si>
    <t>Paramedico 2</t>
  </si>
  <si>
    <t>Paramedico 3</t>
  </si>
  <si>
    <t>DETTAGLI ASSEGNAZIONI &gt;</t>
  </si>
  <si>
    <t>LEGENDA BARRA A COLORI COMPLETAMENTO</t>
  </si>
  <si>
    <t>GIORNI</t>
  </si>
  <si>
    <t>Istruttore</t>
  </si>
  <si>
    <t>Istruttore 1</t>
  </si>
  <si>
    <t>Istruttore 2</t>
  </si>
  <si>
    <t>Istruttore 3</t>
  </si>
  <si>
    <t>Istruttore 4</t>
  </si>
  <si>
    <t>Inizio</t>
  </si>
  <si>
    <t>&gt; = 0%</t>
  </si>
  <si>
    <t>Scadenza</t>
  </si>
  <si>
    <t>&lt; 40% = &gt;</t>
  </si>
  <si>
    <t>Avanzamento</t>
  </si>
  <si>
    <t>Percentuale</t>
  </si>
  <si>
    <t>DETTAGLI ASSEGNAZIONI</t>
  </si>
  <si>
    <t xml:space="preserve">Per aggiornare questi dati, selezionare una cella nella tabella pivot che inizia nella cella B3, passare alla scheda Analizza e quindi selezionare Aggiorna. I filtri dei dati per filtrare le spese in base alle assegnazioni, alla data di inizio, al corso, alla data di scadenza e alla percentuale di completamento si trovano nelle celle I3 K3, M3, I13 e K13.
</t>
  </si>
  <si>
    <t xml:space="preserve">  </t>
  </si>
  <si>
    <t>Questa cella contiene il filtro dei dati per filtrare i dati della tabella in base all'assegnazione.</t>
  </si>
  <si>
    <t>Questa cella contiene il filtro dei dati per filtrare i dati della tabella in base alla data di scadenza.</t>
  </si>
  <si>
    <t>Questa cella contiene il filtro dei dati per filtrare i dati della tabella in base alla data di inizio.</t>
  </si>
  <si>
    <t>Questa cella contiene il filtro dei dati per filtrare i dati della tabella in base alla percentuale di completamento.</t>
  </si>
  <si>
    <t>&lt; PROGRAMMA ASSEGNAZIONI</t>
  </si>
  <si>
    <t>Questa cella contiene il filtro dei dati per filtrare i dati della tabella in base al corso.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</si>
</sst>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4" x14ac:knownFonts="1">
    <font>
      <sz val="11"/>
      <color theme="1"/>
      <name val="Calibri"/>
      <family val="2"/>
      <scheme val="minor"/>
    </font>
    <font>
      <sz val="11"/>
      <color theme="1"/>
      <name val="Calibri"/>
      <family val="2"/>
      <scheme val="minor"/>
    </font>
    <font>
      <sz val="11"/>
      <color theme="1"/>
      <name val="Calibri"/>
      <family val="2"/>
      <scheme val="minor"/>
    </font>
    <font>
      <sz val="18"/>
      <color theme="1"/>
      <name val="Calibri"/>
      <family val="2"/>
      <scheme val="minor"/>
    </font>
    <font>
      <sz val="12"/>
      <color theme="1"/>
      <name val="Calibri"/>
      <family val="2"/>
      <scheme val="minor"/>
    </font>
    <font>
      <b/>
      <sz val="11"/>
      <color theme="3" tint="0.499984740745262"/>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
      <i/>
      <sz val="11"/>
      <color rgb="FF7F7F7F"/>
      <name val="Calibri"/>
      <family val="2"/>
      <scheme val="minor"/>
    </font>
    <font>
      <b/>
      <sz val="28"/>
      <color theme="1" tint="0.24994659260841701"/>
      <name val="Calibri"/>
      <family val="2"/>
      <scheme val="major"/>
    </font>
    <font>
      <sz val="11"/>
      <color theme="1" tint="0.24994659260841701"/>
      <name val="Calibri"/>
      <family val="2"/>
      <scheme val="minor"/>
    </font>
    <font>
      <b/>
      <sz val="11"/>
      <color theme="1" tint="0.24994659260841701"/>
      <name val="Calibri"/>
      <family val="2"/>
      <scheme val="minor"/>
    </font>
  </fonts>
  <fills count="7">
    <fill>
      <patternFill patternType="none"/>
    </fill>
    <fill>
      <patternFill patternType="gray125"/>
    </fill>
    <fill>
      <patternFill patternType="solid">
        <fgColor theme="2" tint="-4.9989318521683403E-2"/>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6"/>
      </patternFill>
    </fill>
    <fill>
      <patternFill patternType="solid">
        <fgColor theme="7" tint="0.59999389629810485"/>
        <bgColor indexed="65"/>
      </patternFill>
    </fill>
  </fills>
  <borders count="3">
    <border>
      <left/>
      <right/>
      <top/>
      <bottom/>
      <diagonal/>
    </border>
    <border>
      <left style="double">
        <color theme="2" tint="-0.499984740745262"/>
      </left>
      <right style="double">
        <color theme="2" tint="-0.499984740745262"/>
      </right>
      <top style="double">
        <color theme="2" tint="-0.499984740745262"/>
      </top>
      <bottom style="double">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6">
    <xf numFmtId="0" fontId="0" fillId="0" borderId="0">
      <alignment horizontal="left" vertical="center"/>
    </xf>
    <xf numFmtId="9" fontId="2" fillId="0" borderId="0" applyFont="0" applyFill="0" applyBorder="0" applyAlignment="0" applyProtection="0"/>
    <xf numFmtId="0" fontId="11" fillId="0" borderId="0" applyNumberFormat="0" applyBorder="0" applyAlignment="0" applyProtection="0"/>
    <xf numFmtId="0" fontId="5" fillId="2" borderId="1" applyNumberFormat="0" applyAlignment="0" applyProtection="0"/>
    <xf numFmtId="0" fontId="8" fillId="0" borderId="0" applyNumberFormat="0" applyBorder="0" applyAlignment="0" applyProtection="0">
      <alignment horizontal="left" vertical="center"/>
    </xf>
    <xf numFmtId="0" fontId="9" fillId="0" borderId="0" applyNumberFormat="0" applyFill="0" applyBorder="0" applyAlignment="0" applyProtection="0">
      <alignment horizontal="left" vertical="center"/>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3" fillId="0" borderId="0" applyNumberFormat="0" applyProtection="0">
      <alignment horizontal="center" vertical="center"/>
    </xf>
    <xf numFmtId="0" fontId="10" fillId="0" borderId="0" applyNumberFormat="0" applyBorder="0" applyAlignment="0" applyProtection="0"/>
    <xf numFmtId="0" fontId="1" fillId="4" borderId="0" applyNumberFormat="0" applyBorder="0" applyAlignment="0" applyProtection="0"/>
    <xf numFmtId="0" fontId="12" fillId="5" borderId="0" applyNumberFormat="0" applyBorder="0" applyAlignment="0" applyProtection="0"/>
    <xf numFmtId="0" fontId="1" fillId="6" borderId="0" applyNumberFormat="0" applyBorder="0" applyAlignment="0" applyProtection="0"/>
    <xf numFmtId="14" fontId="1" fillId="0" borderId="0">
      <alignment horizontal="left" vertical="center"/>
    </xf>
  </cellStyleXfs>
  <cellXfs count="35">
    <xf numFmtId="0" fontId="0" fillId="0" borderId="0" xfId="0">
      <alignment horizontal="left" vertical="center"/>
    </xf>
    <xf numFmtId="0" fontId="0" fillId="0" borderId="0" xfId="0" applyAlignment="1">
      <alignment wrapText="1"/>
    </xf>
    <xf numFmtId="0" fontId="3" fillId="0" borderId="0" xfId="0" applyFont="1">
      <alignment horizontal="left" vertical="center"/>
    </xf>
    <xf numFmtId="0" fontId="0" fillId="0" borderId="0" xfId="0" pivotButton="1" applyFont="1" applyAlignment="1">
      <alignment horizontal="center" vertical="center"/>
    </xf>
    <xf numFmtId="0" fontId="4" fillId="0" borderId="0" xfId="0" applyFont="1">
      <alignment horizontal="left" vertical="center"/>
    </xf>
    <xf numFmtId="0" fontId="0" fillId="0" borderId="0" xfId="0" applyFont="1">
      <alignment horizontal="left" vertical="center"/>
    </xf>
    <xf numFmtId="0" fontId="0" fillId="0" borderId="0" xfId="0" applyAlignment="1">
      <alignment horizontal="left" vertical="center"/>
    </xf>
    <xf numFmtId="0" fontId="0" fillId="0" borderId="0" xfId="0" applyAlignment="1">
      <alignment horizontal="left"/>
    </xf>
    <xf numFmtId="0" fontId="0" fillId="0" borderId="0" xfId="0" applyAlignment="1"/>
    <xf numFmtId="0" fontId="1" fillId="3" borderId="2" xfId="3" applyFont="1" applyFill="1" applyBorder="1" applyAlignment="1">
      <alignment horizontal="center" vertical="center"/>
    </xf>
    <xf numFmtId="14" fontId="0" fillId="0" borderId="0" xfId="0" applyNumberFormat="1">
      <alignment horizontal="left" vertical="center"/>
    </xf>
    <xf numFmtId="0" fontId="0" fillId="0" borderId="0" xfId="0" applyNumberFormat="1">
      <alignment horizontal="left" vertical="center"/>
    </xf>
    <xf numFmtId="0" fontId="6" fillId="0" borderId="0" xfId="0" applyNumberFormat="1" applyFont="1" applyBorder="1" applyAlignment="1"/>
    <xf numFmtId="0" fontId="0" fillId="0" borderId="0" xfId="0" applyNumberFormat="1" applyFont="1">
      <alignment horizontal="lef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Alignment="1">
      <alignment vertical="center"/>
    </xf>
    <xf numFmtId="0" fontId="13" fillId="0" borderId="0" xfId="10">
      <alignment horizontal="center" vertical="center"/>
    </xf>
    <xf numFmtId="9" fontId="12" fillId="5" borderId="0" xfId="13" applyNumberFormat="1" applyAlignment="1">
      <alignment horizontal="center" vertical="center"/>
    </xf>
    <xf numFmtId="0" fontId="1" fillId="6" borderId="0" xfId="14" applyNumberFormat="1" applyAlignment="1">
      <alignment horizontal="center" vertical="center"/>
    </xf>
    <xf numFmtId="14" fontId="1" fillId="0" borderId="0" xfId="15">
      <alignment horizontal="left" vertical="center"/>
    </xf>
    <xf numFmtId="9" fontId="0" fillId="4" borderId="0" xfId="12" applyNumberFormat="1" applyFont="1" applyAlignment="1">
      <alignment horizontal="center" vertical="center"/>
    </xf>
    <xf numFmtId="14"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Alignment="1">
      <alignment vertical="center" wrapText="1"/>
    </xf>
    <xf numFmtId="9" fontId="0" fillId="0" borderId="0" xfId="1" applyFont="1" applyAlignment="1">
      <alignment vertical="center"/>
    </xf>
    <xf numFmtId="9" fontId="0" fillId="0" borderId="0" xfId="1" applyFont="1" applyAlignment="1">
      <alignment horizontal="right" vertical="center"/>
    </xf>
    <xf numFmtId="0" fontId="0" fillId="0" borderId="0" xfId="0" applyFont="1" applyAlignment="1">
      <alignment horizontal="center" vertical="center" wrapText="1"/>
    </xf>
    <xf numFmtId="0" fontId="13" fillId="0" borderId="0" xfId="10" applyNumberFormat="1">
      <alignment horizontal="center" vertical="center"/>
    </xf>
    <xf numFmtId="0" fontId="11" fillId="0" borderId="0" xfId="2" applyAlignment="1">
      <alignment horizontal="left" vertical="top"/>
    </xf>
    <xf numFmtId="0" fontId="8" fillId="0" borderId="0" xfId="4" applyAlignment="1">
      <alignment horizontal="right" vertical="center"/>
    </xf>
    <xf numFmtId="0" fontId="7" fillId="0" borderId="0" xfId="0" applyFont="1" applyAlignment="1">
      <alignment horizontal="center" vertical="center"/>
    </xf>
    <xf numFmtId="0" fontId="10" fillId="0" borderId="0" xfId="1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center" vertical="center"/>
    </xf>
  </cellXfs>
  <cellStyles count="16">
    <cellStyle name="40% - Colore 2" xfId="12" builtinId="35"/>
    <cellStyle name="40% - Colore 4" xfId="14" builtinId="43"/>
    <cellStyle name="Cella da controllare" xfId="3" builtinId="23" customBuiltin="1"/>
    <cellStyle name="Collegamento ipertestuale" xfId="4" builtinId="8" customBuiltin="1"/>
    <cellStyle name="Collegamento ipertestuale visitato" xfId="5" builtinId="9" customBuiltin="1"/>
    <cellStyle name="Colore 3" xfId="13" builtinId="37" customBuiltin="1"/>
    <cellStyle name="Data" xfId="15" xr:uid="{00000000-0005-0000-0000-000006000000}"/>
    <cellStyle name="Migliaia" xfId="6" builtinId="3" customBuiltin="1"/>
    <cellStyle name="Migliaia [0]" xfId="7" builtinId="6" customBuiltin="1"/>
    <cellStyle name="Normale" xfId="0" builtinId="0" customBuiltin="1"/>
    <cellStyle name="Percentuale" xfId="1" builtinId="5"/>
    <cellStyle name="Testo descrittivo" xfId="11" builtinId="53" customBuiltin="1"/>
    <cellStyle name="Titolo" xfId="2" builtinId="15" customBuiltin="1"/>
    <cellStyle name="Titolo 1" xfId="10" builtinId="16" customBuiltin="1"/>
    <cellStyle name="Valuta" xfId="8" builtinId="4" customBuiltin="1"/>
    <cellStyle name="Valuta [0]" xfId="9" builtinId="7" customBuiltin="1"/>
  </cellStyles>
  <dxfs count="66">
    <dxf>
      <font>
        <sz val="1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0"/>
      </font>
    </dxf>
    <dxf>
      <alignment horizontal="right"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color theme="2" tint="-4.9989318521683403E-2"/>
      </font>
      <fill>
        <patternFill>
          <bgColor theme="2" tint="-4.9989318521683403E-2"/>
        </patternFill>
      </fill>
    </dxf>
    <dxf>
      <fill>
        <patternFill>
          <bgColor theme="7" tint="0.79998168889431442"/>
        </patternFill>
      </fill>
    </dxf>
    <dxf>
      <font>
        <b val="0"/>
        <i/>
        <color theme="1" tint="0.34998626667073579"/>
      </font>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val="0"/>
        <i val="0"/>
        <color theme="0"/>
      </font>
      <fill>
        <patternFill patternType="solid">
          <fgColor theme="1"/>
          <bgColor theme="1" tint="0.24994659260841701"/>
        </patternFill>
      </fill>
    </dxf>
    <dxf>
      <font>
        <color theme="1"/>
      </font>
      <border>
        <bottom style="thin">
          <color theme="0" tint="-0.24994659260841701"/>
        </bottom>
        <horizontal style="thin">
          <color theme="0" tint="-0.24994659260841701"/>
        </horizontal>
      </border>
    </dxf>
    <dxf>
      <font>
        <b val="0"/>
        <i val="0"/>
        <color theme="1" tint="0.24994659260841701"/>
      </font>
      <border>
        <vertical/>
        <horizontal/>
      </border>
    </dxf>
    <dxf>
      <font>
        <b val="0"/>
        <i val="0"/>
        <color theme="1" tint="0.24994659260841701"/>
      </font>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color theme="1" tint="0.24994659260841701"/>
      </font>
      <border>
        <right style="thin">
          <color theme="0" tint="-0.24994659260841701"/>
        </right>
        <bottom style="thin">
          <color theme="0" tint="-0.24994659260841701"/>
        </bottom>
        <vertical style="thin">
          <color theme="0" tint="-0.24994659260841701"/>
        </vertical>
        <horizontal style="thin">
          <color theme="0" tint="-0.24994659260841701"/>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tint="-0.14999847407452621"/>
          <bgColor theme="0" tint="-0.14999847407452621"/>
        </patternFill>
      </fill>
      <border>
        <left style="thin">
          <color theme="0"/>
        </left>
        <right style="thin">
          <color theme="0"/>
        </right>
        <top style="thin">
          <color theme="0"/>
        </top>
        <bottom style="thin">
          <color theme="0"/>
        </bottom>
        <vertical style="thin">
          <color theme="0"/>
        </vertical>
        <horizontal style="thin">
          <color theme="0"/>
        </horizontal>
      </border>
    </dxf>
    <dxf>
      <font>
        <b val="0"/>
        <i val="0"/>
        <color theme="1" tint="0.24994659260841701"/>
      </font>
      <fill>
        <patternFill patternType="solid">
          <fgColor theme="0"/>
          <bgColor theme="0"/>
        </patternFill>
      </fill>
      <border>
        <top style="thin">
          <color theme="1" tint="0.499984740745262"/>
        </top>
        <bottom style="thin">
          <color theme="1" tint="0.499984740745262"/>
        </bottom>
      </border>
    </dxf>
    <dxf>
      <font>
        <b val="0"/>
        <i val="0"/>
        <color theme="0"/>
      </font>
      <fill>
        <patternFill>
          <bgColor theme="1" tint="0.24994659260841701"/>
        </patternFill>
      </fill>
    </dxf>
    <dxf>
      <font>
        <b val="0"/>
        <i val="0"/>
        <color theme="1" tint="0.24994659260841701"/>
      </font>
      <fill>
        <patternFill patternType="none">
          <bgColor auto="1"/>
        </patternFill>
      </fill>
      <border>
        <bottom style="thin">
          <color theme="0" tint="-0.24994659260841701"/>
        </bottom>
        <horizontal style="thin">
          <color theme="0" tint="-0.24994659260841701"/>
        </horizontal>
      </border>
    </dxf>
    <dxf>
      <font>
        <b val="0"/>
        <i val="0"/>
        <sz val="11"/>
        <color theme="0"/>
        <name val="Calibri"/>
        <scheme val="major"/>
      </font>
      <fill>
        <patternFill>
          <bgColor theme="1" tint="0.24994659260841701"/>
        </patternFill>
      </fill>
      <border>
        <vertical/>
        <horizontal/>
      </border>
    </dxf>
    <dxf>
      <font>
        <b val="0"/>
        <i val="0"/>
        <sz val="11"/>
        <color theme="0"/>
      </font>
      <fill>
        <patternFill patternType="solid">
          <bgColor theme="0"/>
        </patternFill>
      </fill>
      <border>
        <vertical/>
        <horizontal/>
      </border>
    </dxf>
  </dxfs>
  <tableStyles count="3" defaultTableStyle="TableStyleMedium2" defaultPivotStyle="PivotStyleLight16">
    <tableStyle name="Assignment detail Slicer" pivot="0" table="0" count="10" xr9:uid="{00000000-0011-0000-FFFF-FFFF00000000}">
      <tableStyleElement type="wholeTable" dxfId="65"/>
      <tableStyleElement type="headerRow" dxfId="64"/>
    </tableStyle>
    <tableStyle name="Dettagli_assegnazioni" table="0" count="11" xr9:uid="{00000000-0011-0000-FFFF-FFFF01000000}">
      <tableStyleElement type="wholeTable" dxfId="63"/>
      <tableStyleElement type="headerRow" dxfId="62"/>
      <tableStyleElement type="totalRow" dxfId="61"/>
      <tableStyleElement type="firstRowStripe" dxfId="60"/>
      <tableStyleElement type="firstColumnStripe" dxfId="59"/>
      <tableStyleElement type="firstSubtotalRow" dxfId="58"/>
      <tableStyleElement type="secondSubtotalRow" dxfId="57"/>
      <tableStyleElement type="firstRowSubheading" dxfId="56"/>
      <tableStyleElement type="secondRowSubheading" dxfId="55"/>
      <tableStyleElement type="pageFieldLabels" dxfId="54"/>
      <tableStyleElement type="pageFieldValues" dxfId="53"/>
    </tableStyle>
    <tableStyle name="Programma assegnazioni" pivot="0" count="6" xr9:uid="{00000000-0011-0000-FFFF-FFFF02000000}">
      <tableStyleElement type="wholeTable" dxfId="52"/>
      <tableStyleElement type="headerRow" dxfId="51"/>
      <tableStyleElement type="totalRow" dxfId="50"/>
      <tableStyleElement type="firstColumn" dxfId="49"/>
      <tableStyleElement type="lastColumn" dxfId="48"/>
      <tableStyleElement type="firstColumnStripe" dxfId="47"/>
    </tableStyle>
  </tableStyles>
  <colors>
    <mruColors>
      <color rgb="FFF4FAA0"/>
      <color rgb="FFFCD692"/>
      <color rgb="FFFF9379"/>
      <color rgb="FFFF6D4B"/>
      <color rgb="FFF32E07"/>
    </mruColors>
  </colors>
  <extLst>
    <ext xmlns:x14="http://schemas.microsoft.com/office/spreadsheetml/2009/9/main" uri="{46F421CA-312F-682f-3DD2-61675219B42D}">
      <x14:dxfs count="8">
        <dxf>
          <font>
            <b val="0"/>
            <i val="0"/>
            <sz val="11"/>
            <color theme="0" tint="-0.499984740745262"/>
          </font>
          <fill>
            <patternFill patternType="solid">
              <fgColor auto="1"/>
              <bgColor theme="7" tint="0.79998168889431442"/>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7"/>
          </font>
          <fill>
            <patternFill patternType="solid">
              <fgColor auto="1"/>
              <bgColor theme="0" tint="-0.14996795556505021"/>
            </patternFill>
          </fill>
          <border>
            <left style="thin">
              <color theme="0"/>
            </left>
            <right style="thin">
              <color theme="0"/>
            </right>
            <top style="thin">
              <color theme="0"/>
            </top>
            <bottom style="thin">
              <color theme="0"/>
            </bottom>
            <vertical/>
            <horizontal/>
          </border>
        </dxf>
        <dxf>
          <font>
            <b/>
            <i val="0"/>
            <sz val="11"/>
            <color theme="0"/>
          </font>
          <fill>
            <patternFill patternType="solid">
              <fgColor auto="1"/>
              <bgColor theme="7"/>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79995117038483843"/>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theme="4" tint="0.59999389629810485"/>
              <bgColor theme="7" tint="-0.24994659260841701"/>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tint="0.59996337778862885"/>
            </patternFill>
          </fill>
          <border>
            <left style="thin">
              <color theme="0"/>
            </left>
            <right style="thin">
              <color theme="0"/>
            </right>
            <top style="thin">
              <color theme="0"/>
            </top>
            <bottom style="thin">
              <color theme="0"/>
            </bottom>
            <vertical/>
            <horizontal/>
          </border>
        </dxf>
        <dxf>
          <font>
            <b val="0"/>
            <i val="0"/>
            <sz val="11"/>
            <color theme="0"/>
          </font>
          <fill>
            <patternFill patternType="solid">
              <fgColor rgb="FFFFFFFF"/>
              <bgColor theme="7"/>
            </patternFill>
          </fill>
          <border>
            <left style="thin">
              <color theme="0"/>
            </left>
            <right style="thin">
              <color theme="0"/>
            </right>
            <top style="thin">
              <color theme="0"/>
            </top>
            <bottom style="thin">
              <color theme="0"/>
            </bottom>
            <vertical/>
            <horizontal/>
          </border>
        </dxf>
      </x14:dxfs>
    </ext>
    <ext xmlns:x14="http://schemas.microsoft.com/office/spreadsheetml/2009/9/main" uri="{EB79DEF2-80B8-43e5-95BD-54CBDDF9020C}">
      <x14:slicerStyles defaultSlicerStyle="SlicerStyleLight1">
        <x14:slicerStyle name="Assignment detail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28500</xdr:colOff>
      <xdr:row>2</xdr:row>
      <xdr:rowOff>11100</xdr:rowOff>
    </xdr:from>
    <xdr:to>
      <xdr:col>9</xdr:col>
      <xdr:colOff>695250</xdr:colOff>
      <xdr:row>11</xdr:row>
      <xdr:rowOff>124425</xdr:rowOff>
    </xdr:to>
    <mc:AlternateContent xmlns:mc="http://schemas.openxmlformats.org/markup-compatibility/2006" xmlns:a14="http://schemas.microsoft.com/office/drawing/2010/main">
      <mc:Choice Requires="a14">
        <xdr:graphicFrame macro="">
          <xdr:nvGraphicFramePr>
            <xdr:cNvPr id="5" name="Assegnazione" descr="Slicer to filter PivotTable data based on Assignment">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Assegnazione"/>
            </a:graphicData>
          </a:graphic>
        </xdr:graphicFrame>
      </mc:Choice>
      <mc:Fallback xmlns="">
        <xdr:sp macro="" textlink="">
          <xdr:nvSpPr>
            <xdr:cNvPr id="0" name=""/>
            <xdr:cNvSpPr>
              <a:spLocks noTextEdit="1"/>
            </xdr:cNvSpPr>
          </xdr:nvSpPr>
          <xdr:spPr>
            <a:xfrm>
              <a:off x="8353350" y="1116000"/>
              <a:ext cx="1371600" cy="200880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lientData/>
  </xdr:twoCellAnchor>
  <xdr:twoCellAnchor editAs="oneCell">
    <xdr:from>
      <xdr:col>12</xdr:col>
      <xdr:colOff>74700</xdr:colOff>
      <xdr:row>2</xdr:row>
      <xdr:rowOff>11100</xdr:rowOff>
    </xdr:from>
    <xdr:to>
      <xdr:col>14</xdr:col>
      <xdr:colOff>131850</xdr:colOff>
      <xdr:row>11</xdr:row>
      <xdr:rowOff>124425</xdr:rowOff>
    </xdr:to>
    <mc:AlternateContent xmlns:mc="http://schemas.openxmlformats.org/markup-compatibility/2006" xmlns:a14="http://schemas.microsoft.com/office/drawing/2010/main">
      <mc:Choice Requires="a14">
        <xdr:graphicFrame macro="">
          <xdr:nvGraphicFramePr>
            <xdr:cNvPr id="6" name="Corso" descr="Slicer to filter PivotTable data based on Course">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Corso"/>
            </a:graphicData>
          </a:graphic>
        </xdr:graphicFrame>
      </mc:Choice>
      <mc:Fallback xmlns="">
        <xdr:sp macro="" textlink="">
          <xdr:nvSpPr>
            <xdr:cNvPr id="0" name=""/>
            <xdr:cNvSpPr>
              <a:spLocks noTextEdit="1"/>
            </xdr:cNvSpPr>
          </xdr:nvSpPr>
          <xdr:spPr>
            <a:xfrm>
              <a:off x="11218950" y="1116000"/>
              <a:ext cx="1371600" cy="200880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lientData/>
  </xdr:twoCellAnchor>
  <xdr:twoCellAnchor editAs="oneCell">
    <xdr:from>
      <xdr:col>10</xdr:col>
      <xdr:colOff>33600</xdr:colOff>
      <xdr:row>2</xdr:row>
      <xdr:rowOff>11100</xdr:rowOff>
    </xdr:from>
    <xdr:to>
      <xdr:col>11</xdr:col>
      <xdr:colOff>700350</xdr:colOff>
      <xdr:row>11</xdr:row>
      <xdr:rowOff>124425</xdr:rowOff>
    </xdr:to>
    <mc:AlternateContent xmlns:mc="http://schemas.openxmlformats.org/markup-compatibility/2006" xmlns:a14="http://schemas.microsoft.com/office/drawing/2010/main">
      <mc:Choice Requires="a14">
        <xdr:graphicFrame macro="">
          <xdr:nvGraphicFramePr>
            <xdr:cNvPr id="8" name="Inizio" descr="Slicer to filter PivotTable data based on Start on date">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Inizio"/>
            </a:graphicData>
          </a:graphic>
        </xdr:graphicFrame>
      </mc:Choice>
      <mc:Fallback xmlns="">
        <xdr:sp macro="" textlink="">
          <xdr:nvSpPr>
            <xdr:cNvPr id="0" name=""/>
            <xdr:cNvSpPr>
              <a:spLocks noTextEdit="1"/>
            </xdr:cNvSpPr>
          </xdr:nvSpPr>
          <xdr:spPr>
            <a:xfrm>
              <a:off x="9768150" y="1116000"/>
              <a:ext cx="1371600" cy="200880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lientData/>
  </xdr:twoCellAnchor>
  <xdr:twoCellAnchor editAs="oneCell">
    <xdr:from>
      <xdr:col>8</xdr:col>
      <xdr:colOff>34875</xdr:colOff>
      <xdr:row>12</xdr:row>
      <xdr:rowOff>104400</xdr:rowOff>
    </xdr:from>
    <xdr:to>
      <xdr:col>9</xdr:col>
      <xdr:colOff>701625</xdr:colOff>
      <xdr:row>18</xdr:row>
      <xdr:rowOff>370125</xdr:rowOff>
    </xdr:to>
    <mc:AlternateContent xmlns:mc="http://schemas.openxmlformats.org/markup-compatibility/2006">
      <mc:Choice xmlns:a14="http://schemas.microsoft.com/office/drawing/2010/main" Requires="a14">
        <xdr:graphicFrame macro="">
          <xdr:nvGraphicFramePr>
            <xdr:cNvPr id="9" name="Scadenza" descr="Slicer to filter PivotTable data based on Progress percentage">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Scadenza"/>
            </a:graphicData>
          </a:graphic>
        </xdr:graphicFrame>
      </mc:Choice>
      <mc:Fallback>
        <xdr:sp macro="" textlink="">
          <xdr:nvSpPr>
            <xdr:cNvPr id="0" name=""/>
            <xdr:cNvSpPr>
              <a:spLocks noTextEdit="1"/>
            </xdr:cNvSpPr>
          </xdr:nvSpPr>
          <xdr:spPr>
            <a:xfrm>
              <a:off x="8359725" y="3304800"/>
              <a:ext cx="1371600" cy="200880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lientData/>
  </xdr:twoCellAnchor>
  <xdr:twoCellAnchor editAs="oneCell">
    <xdr:from>
      <xdr:col>10</xdr:col>
      <xdr:colOff>57075</xdr:colOff>
      <xdr:row>12</xdr:row>
      <xdr:rowOff>104400</xdr:rowOff>
    </xdr:from>
    <xdr:to>
      <xdr:col>12</xdr:col>
      <xdr:colOff>18975</xdr:colOff>
      <xdr:row>18</xdr:row>
      <xdr:rowOff>370125</xdr:rowOff>
    </xdr:to>
    <mc:AlternateContent xmlns:mc="http://schemas.openxmlformats.org/markup-compatibility/2006">
      <mc:Choice xmlns:a14="http://schemas.microsoft.com/office/drawing/2010/main" Requires="a14">
        <xdr:graphicFrame macro="">
          <xdr:nvGraphicFramePr>
            <xdr:cNvPr id="11" name="Avanzament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Avanzamento"/>
            </a:graphicData>
          </a:graphic>
        </xdr:graphicFrame>
      </mc:Choice>
      <mc:Fallback>
        <xdr:sp macro="" textlink="">
          <xdr:nvSpPr>
            <xdr:cNvPr id="0" name=""/>
            <xdr:cNvSpPr>
              <a:spLocks noTextEdit="1"/>
            </xdr:cNvSpPr>
          </xdr:nvSpPr>
          <xdr:spPr>
            <a:xfrm>
              <a:off x="9791625" y="3304800"/>
              <a:ext cx="1371600" cy="2008800"/>
            </a:xfrm>
            <a:prstGeom prst="rect">
              <a:avLst/>
            </a:prstGeom>
            <a:solidFill>
              <a:prstClr val="white"/>
            </a:solidFill>
            <a:ln w="1">
              <a:solidFill>
                <a:prstClr val="green"/>
              </a:solidFill>
            </a:ln>
          </xdr:spPr>
          <xdr:txBody>
            <a:bodyPr vertOverflow="clip" horzOverflow="clip"/>
            <a:lstStyle/>
            <a:p>
              <a:r>
                <a:rPr lang="it-IT" sz="1100"/>
                <a:t>Questa forma rappresenta un filtro dei dati. I filtri dei dati sono supportati in Excel 2010 o versione successiva.
Se la forma è stata modificata in una versione precedente di Excel o se la cartella di lavoro è stata salvata in Excel 2003 o versioni precedenti, non è possibile usare il filtro dei dati.</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dmin" refreshedDate="43242.702568402776" createdVersion="6" refreshedVersion="6" minRefreshableVersion="3" recordCount="12" xr:uid="{00000000-000A-0000-FFFF-FFFF08000000}">
  <cacheSource type="worksheet">
    <worksheetSource name="Assegnazioni"/>
  </cacheSource>
  <cacheFields count="7">
    <cacheField name="Assegnazione" numFmtId="0">
      <sharedItems count="12">
        <s v="Progetto 1"/>
        <s v="Progetto 2"/>
        <s v="Progetto 3"/>
        <s v="Progetto 4"/>
        <s v="Progetto 5"/>
        <s v="Progetto 6"/>
        <s v="Progetto 7"/>
        <s v="Progetto 8"/>
        <s v="Progetto 9"/>
        <s v="Progetto 10"/>
        <s v="Progetto 11"/>
        <s v="Progetto 12"/>
      </sharedItems>
    </cacheField>
    <cacheField name="Corso" numFmtId="0">
      <sharedItems count="3">
        <s v="Paramedico 1"/>
        <s v="Paramedico 2"/>
        <s v="Paramedico 3"/>
      </sharedItems>
    </cacheField>
    <cacheField name="Istruttore" numFmtId="0">
      <sharedItems count="4">
        <s v="Istruttore 1"/>
        <s v="Istruttore 2"/>
        <s v="Istruttore 3"/>
        <s v="Istruttore 4"/>
      </sharedItems>
    </cacheField>
    <cacheField name="Inizio" numFmtId="14">
      <sharedItems containsSemiMixedTypes="0" containsNonDate="0" containsDate="1" containsString="0" minDate="2018-02-16T00:00:00" maxDate="2018-05-13T00:00:00" count="20">
        <d v="2018-04-22T00:00:00"/>
        <d v="2018-05-02T00:00:00"/>
        <d v="2018-05-07T00:00:00"/>
        <d v="2018-03-23T00:00:00"/>
        <d v="2018-04-27T00:00:00"/>
        <d v="2018-04-18T00:00:00"/>
        <d v="2018-04-30T00:00:00"/>
        <d v="2018-05-12T00:00:00"/>
        <d v="2018-04-02T00:00:00"/>
        <d v="2018-05-09T00:00:00"/>
        <d v="2018-04-24T00:00:00"/>
        <d v="2018-02-16T00:00:00" u="1"/>
        <d v="2018-03-26T00:00:00" u="1"/>
        <d v="2018-03-18T00:00:00" u="1"/>
        <d v="2018-03-14T00:00:00" u="1"/>
        <d v="2018-02-26T00:00:00" u="1"/>
        <d v="2018-04-07T00:00:00" u="1"/>
        <d v="2018-03-28T00:00:00" u="1"/>
        <d v="2018-03-20T00:00:00" u="1"/>
        <d v="2018-04-04T00:00:00" u="1"/>
      </sharedItems>
    </cacheField>
    <cacheField name="Scadenza" numFmtId="14">
      <sharedItems containsSemiMixedTypes="0" containsNonDate="0" containsDate="1" containsString="0" minDate="2018-05-05T00:00:00" maxDate="2018-08-11T00:00:00" count="21">
        <d v="2018-06-21T00:00:00"/>
        <d v="2018-07-21T00:00:00"/>
        <d v="2018-07-03T00:00:00"/>
        <d v="2018-07-01T00:00:00"/>
        <d v="2018-06-11T00:00:00"/>
        <d v="2018-08-10T00:00:00"/>
        <d v="2018-06-15T00:00:00"/>
        <d v="2018-07-11T00:00:00"/>
        <d v="2018-06-09T00:00:00"/>
        <d v="2018-07-16T00:00:00"/>
        <d v="2018-07-05T00:00:00"/>
        <d v="2018-06-16T00:00:00" u="1"/>
        <d v="2018-05-11T00:00:00" u="1"/>
        <d v="2018-05-07T00:00:00" u="1"/>
        <d v="2018-05-29T00:00:00" u="1"/>
        <d v="2018-07-06T00:00:00" u="1"/>
        <d v="2018-05-17T00:00:00" u="1"/>
        <d v="2018-05-05T00:00:00" u="1"/>
        <d v="2018-06-06T00:00:00" u="1"/>
        <d v="2018-05-31T00:00:00" u="1"/>
        <d v="2018-05-27T00:00:00" u="1"/>
      </sharedItems>
    </cacheField>
    <cacheField name="Avanzamento" numFmtId="9">
      <sharedItems containsSemiMixedTypes="0" containsString="0" containsNumber="1" minValue="0.1" maxValue="1" count="11">
        <n v="1"/>
        <n v="0.1"/>
        <n v="0.8"/>
        <n v="0.2"/>
        <n v="0.5"/>
        <n v="0.3"/>
        <n v="0.35"/>
        <n v="0.4"/>
        <n v="0.75"/>
        <n v="0.55000000000000004"/>
        <n v="0.6"/>
      </sharedItems>
    </cacheField>
    <cacheField name="Percentuale" numFmtId="9">
      <sharedItems containsSemiMixedTypes="0" containsString="0" containsNumber="1" minValue="0.1" maxValue="1"/>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x v="0"/>
    <x v="0"/>
    <x v="0"/>
    <n v="1"/>
  </r>
  <r>
    <x v="1"/>
    <x v="0"/>
    <x v="1"/>
    <x v="1"/>
    <x v="1"/>
    <x v="1"/>
    <n v="0.1"/>
  </r>
  <r>
    <x v="2"/>
    <x v="0"/>
    <x v="1"/>
    <x v="2"/>
    <x v="2"/>
    <x v="2"/>
    <n v="0.8"/>
  </r>
  <r>
    <x v="3"/>
    <x v="0"/>
    <x v="2"/>
    <x v="3"/>
    <x v="3"/>
    <x v="3"/>
    <n v="0.2"/>
  </r>
  <r>
    <x v="4"/>
    <x v="0"/>
    <x v="0"/>
    <x v="4"/>
    <x v="4"/>
    <x v="4"/>
    <n v="0.5"/>
  </r>
  <r>
    <x v="5"/>
    <x v="0"/>
    <x v="1"/>
    <x v="5"/>
    <x v="5"/>
    <x v="5"/>
    <n v="0.3"/>
  </r>
  <r>
    <x v="6"/>
    <x v="0"/>
    <x v="2"/>
    <x v="6"/>
    <x v="6"/>
    <x v="6"/>
    <n v="0.35"/>
  </r>
  <r>
    <x v="7"/>
    <x v="0"/>
    <x v="3"/>
    <x v="7"/>
    <x v="7"/>
    <x v="7"/>
    <n v="0.4"/>
  </r>
  <r>
    <x v="8"/>
    <x v="0"/>
    <x v="0"/>
    <x v="7"/>
    <x v="8"/>
    <x v="8"/>
    <n v="0.75"/>
  </r>
  <r>
    <x v="9"/>
    <x v="1"/>
    <x v="3"/>
    <x v="8"/>
    <x v="1"/>
    <x v="4"/>
    <n v="0.5"/>
  </r>
  <r>
    <x v="10"/>
    <x v="1"/>
    <x v="2"/>
    <x v="9"/>
    <x v="9"/>
    <x v="9"/>
    <n v="0.55000000000000004"/>
  </r>
  <r>
    <x v="11"/>
    <x v="2"/>
    <x v="0"/>
    <x v="10"/>
    <x v="10"/>
    <x v="10"/>
    <n v="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laPivotAssegnazioni" cacheId="8" applyNumberFormats="0" applyBorderFormats="0" applyFontFormats="0" applyPatternFormats="0" applyAlignmentFormats="0" applyWidthHeightFormats="1" dataCaption="Values" updatedVersion="6" minRefreshableVersion="3" showDrill="0" rowGrandTotals="0" colGrandTotals="0" fieldPrintTitles="1" itemPrintTitles="1" mergeItem="1" createdVersion="4" indent="0" compact="0" compactData="0" multipleFieldFilters="0" chartFormat="2">
  <location ref="B3:G15" firstHeaderRow="1" firstDataRow="1" firstDataCol="6"/>
  <pivotFields count="7">
    <pivotField axis="axisRow" compact="0" outline="0" showAll="0" defaultSubtotal="0">
      <items count="12">
        <item x="0"/>
        <item x="9"/>
        <item x="10"/>
        <item x="11"/>
        <item x="1"/>
        <item x="2"/>
        <item x="3"/>
        <item x="4"/>
        <item x="5"/>
        <item x="6"/>
        <item x="7"/>
        <item x="8"/>
      </items>
    </pivotField>
    <pivotField axis="axisRow" compact="0" outline="0" showAll="0" defaultSubtotal="0">
      <items count="3">
        <item x="0"/>
        <item x="1"/>
        <item x="2"/>
      </items>
    </pivotField>
    <pivotField axis="axisRow" compact="0" outline="0" showAll="0" defaultSubtotal="0">
      <items count="4">
        <item x="0"/>
        <item x="1"/>
        <item x="2"/>
        <item x="3"/>
      </items>
    </pivotField>
    <pivotField axis="axisRow" compact="0" numFmtId="14" outline="0" showAll="0" defaultSubtotal="0">
      <items count="20">
        <item m="1" x="11"/>
        <item m="1" x="15"/>
        <item m="1" x="14"/>
        <item m="1" x="13"/>
        <item m="1" x="18"/>
        <item x="3"/>
        <item m="1" x="12"/>
        <item m="1" x="17"/>
        <item x="8"/>
        <item m="1" x="19"/>
        <item m="1" x="16"/>
        <item x="0"/>
        <item x="1"/>
        <item x="2"/>
        <item x="4"/>
        <item x="5"/>
        <item x="6"/>
        <item x="7"/>
        <item x="9"/>
        <item x="10"/>
      </items>
    </pivotField>
    <pivotField axis="axisRow" compact="0" numFmtId="14" outline="0" showAll="0" defaultSubtotal="0">
      <items count="21">
        <item m="1" x="17"/>
        <item m="1" x="13"/>
        <item m="1" x="12"/>
        <item m="1" x="16"/>
        <item m="1" x="20"/>
        <item m="1" x="14"/>
        <item m="1" x="19"/>
        <item m="1" x="18"/>
        <item x="4"/>
        <item m="1" x="11"/>
        <item m="1" x="15"/>
        <item x="0"/>
        <item x="1"/>
        <item x="2"/>
        <item x="3"/>
        <item x="5"/>
        <item x="6"/>
        <item x="7"/>
        <item x="8"/>
        <item x="9"/>
        <item x="10"/>
      </items>
    </pivotField>
    <pivotField axis="axisRow" compact="0" numFmtId="9" outline="0" showAll="0" defaultSubtotal="0">
      <items count="11">
        <item x="1"/>
        <item x="3"/>
        <item x="5"/>
        <item x="6"/>
        <item x="7"/>
        <item x="4"/>
        <item x="9"/>
        <item x="10"/>
        <item x="8"/>
        <item x="2"/>
        <item x="0"/>
      </items>
    </pivotField>
    <pivotField compact="0" numFmtId="9" outline="0" showAll="0" defaultSubtotal="0"/>
  </pivotFields>
  <rowFields count="6">
    <field x="2"/>
    <field x="1"/>
    <field x="0"/>
    <field x="3"/>
    <field x="4"/>
    <field x="5"/>
  </rowFields>
  <rowItems count="12">
    <i>
      <x/>
      <x/>
      <x/>
      <x v="11"/>
      <x v="11"/>
      <x v="10"/>
    </i>
    <i r="2">
      <x v="7"/>
      <x v="14"/>
      <x v="8"/>
      <x v="5"/>
    </i>
    <i r="2">
      <x v="11"/>
      <x v="17"/>
      <x v="18"/>
      <x v="8"/>
    </i>
    <i r="1">
      <x v="2"/>
      <x v="3"/>
      <x v="19"/>
      <x v="20"/>
      <x v="7"/>
    </i>
    <i>
      <x v="1"/>
      <x/>
      <x v="4"/>
      <x v="12"/>
      <x v="12"/>
      <x/>
    </i>
    <i r="2">
      <x v="5"/>
      <x v="13"/>
      <x v="13"/>
      <x v="9"/>
    </i>
    <i r="2">
      <x v="8"/>
      <x v="15"/>
      <x v="15"/>
      <x v="2"/>
    </i>
    <i>
      <x v="2"/>
      <x/>
      <x v="6"/>
      <x v="5"/>
      <x v="14"/>
      <x v="1"/>
    </i>
    <i r="2">
      <x v="9"/>
      <x v="16"/>
      <x v="16"/>
      <x v="3"/>
    </i>
    <i r="1">
      <x v="1"/>
      <x v="2"/>
      <x v="18"/>
      <x v="19"/>
      <x v="6"/>
    </i>
    <i>
      <x v="3"/>
      <x/>
      <x v="10"/>
      <x v="17"/>
      <x v="17"/>
      <x v="4"/>
    </i>
    <i r="1">
      <x v="1"/>
      <x v="1"/>
      <x v="8"/>
      <x v="12"/>
      <x v="5"/>
    </i>
  </rowItems>
  <colItems count="1">
    <i/>
  </colItems>
  <formats count="20">
    <format dxfId="39">
      <pivotArea type="all" dataOnly="0" outline="0" fieldPosition="0"/>
    </format>
    <format dxfId="38">
      <pivotArea type="all" dataOnly="0" outline="0" fieldPosition="0"/>
    </format>
    <format dxfId="37">
      <pivotArea field="2" type="button" dataOnly="0" labelOnly="1" outline="0" axis="axisRow" fieldPosition="0"/>
    </format>
    <format dxfId="36">
      <pivotArea field="1" type="button" dataOnly="0" labelOnly="1" outline="0" axis="axisRow" fieldPosition="1"/>
    </format>
    <format dxfId="35">
      <pivotArea field="0" type="button" dataOnly="0" labelOnly="1" outline="0" axis="axisRow" fieldPosition="2"/>
    </format>
    <format dxfId="34">
      <pivotArea field="3" type="button" dataOnly="0" labelOnly="1" outline="0" axis="axisRow" fieldPosition="3"/>
    </format>
    <format dxfId="33">
      <pivotArea field="4" type="button" dataOnly="0" labelOnly="1" outline="0" axis="axisRow" fieldPosition="4"/>
    </format>
    <format dxfId="32">
      <pivotArea field="5" type="button" dataOnly="0" labelOnly="1" outline="0" axis="axisRow" fieldPosition="5"/>
    </format>
    <format dxfId="31">
      <pivotArea dataOnly="0" labelOnly="1" outline="0" fieldPosition="0">
        <references count="1">
          <reference field="2" count="0"/>
        </references>
      </pivotArea>
    </format>
    <format dxfId="30">
      <pivotArea dataOnly="0" labelOnly="1" outline="0" fieldPosition="0">
        <references count="2">
          <reference field="1" count="2">
            <x v="0"/>
            <x v="2"/>
          </reference>
          <reference field="2" count="1" selected="0">
            <x v="0"/>
          </reference>
        </references>
      </pivotArea>
    </format>
    <format dxfId="29">
      <pivotArea dataOnly="0" labelOnly="1" outline="0" fieldPosition="0">
        <references count="2">
          <reference field="1" count="1">
            <x v="0"/>
          </reference>
          <reference field="2" count="1" selected="0">
            <x v="1"/>
          </reference>
        </references>
      </pivotArea>
    </format>
    <format dxfId="28">
      <pivotArea dataOnly="0" labelOnly="1" outline="0" fieldPosition="0">
        <references count="2">
          <reference field="1" count="1">
            <x v="1"/>
          </reference>
          <reference field="2" count="1" selected="0">
            <x v="2"/>
          </reference>
        </references>
      </pivotArea>
    </format>
    <format dxfId="27">
      <pivotArea dataOnly="0" labelOnly="1" outline="0" fieldPosition="0">
        <references count="2">
          <reference field="1" count="2">
            <x v="0"/>
            <x v="1"/>
          </reference>
          <reference field="2" count="1" selected="0">
            <x v="3"/>
          </reference>
        </references>
      </pivotArea>
    </format>
    <format dxfId="26">
      <pivotArea dataOnly="0" labelOnly="1" outline="0" fieldPosition="0">
        <references count="3">
          <reference field="0" count="3">
            <x v="0"/>
            <x v="7"/>
            <x v="11"/>
          </reference>
          <reference field="1" count="1" selected="0">
            <x v="0"/>
          </reference>
          <reference field="2" count="1" selected="0">
            <x v="0"/>
          </reference>
        </references>
      </pivotArea>
    </format>
    <format dxfId="25">
      <pivotArea dataOnly="0" labelOnly="1" outline="0" fieldPosition="0">
        <references count="3">
          <reference field="0" count="1">
            <x v="3"/>
          </reference>
          <reference field="1" count="1" selected="0">
            <x v="2"/>
          </reference>
          <reference field="2" count="1" selected="0">
            <x v="0"/>
          </reference>
        </references>
      </pivotArea>
    </format>
    <format dxfId="24">
      <pivotArea dataOnly="0" labelOnly="1" outline="0" fieldPosition="0">
        <references count="3">
          <reference field="0" count="3">
            <x v="4"/>
            <x v="5"/>
            <x v="8"/>
          </reference>
          <reference field="1" count="1" selected="0">
            <x v="0"/>
          </reference>
          <reference field="2" count="1" selected="0">
            <x v="1"/>
          </reference>
        </references>
      </pivotArea>
    </format>
    <format dxfId="23">
      <pivotArea dataOnly="0" labelOnly="1" outline="0" fieldPosition="0">
        <references count="3">
          <reference field="0" count="2">
            <x v="6"/>
            <x v="9"/>
          </reference>
          <reference field="1" count="1" selected="0">
            <x v="0"/>
          </reference>
          <reference field="2" count="1" selected="0">
            <x v="2"/>
          </reference>
        </references>
      </pivotArea>
    </format>
    <format dxfId="22">
      <pivotArea dataOnly="0" labelOnly="1" outline="0" fieldPosition="0">
        <references count="3">
          <reference field="0" count="1">
            <x v="2"/>
          </reference>
          <reference field="1" count="1" selected="0">
            <x v="1"/>
          </reference>
          <reference field="2" count="1" selected="0">
            <x v="2"/>
          </reference>
        </references>
      </pivotArea>
    </format>
    <format dxfId="21">
      <pivotArea dataOnly="0" labelOnly="1" outline="0" fieldPosition="0">
        <references count="3">
          <reference field="0" count="1">
            <x v="10"/>
          </reference>
          <reference field="1" count="1" selected="0">
            <x v="0"/>
          </reference>
          <reference field="2" count="1" selected="0">
            <x v="3"/>
          </reference>
        </references>
      </pivotArea>
    </format>
    <format dxfId="20">
      <pivotArea dataOnly="0" labelOnly="1" outline="0" fieldPosition="0">
        <references count="3">
          <reference field="0" count="1">
            <x v="1"/>
          </reference>
          <reference field="1" count="1" selected="0">
            <x v="1"/>
          </reference>
          <reference field="2" count="1" selected="0">
            <x v="3"/>
          </reference>
        </references>
      </pivotArea>
    </format>
  </formats>
  <pivotTableStyleInfo name="Dettagli_assegnazioni" showRowHeaders="1" showColHeaders="1" showRowStripes="0" showColStripes="0" showLastColumn="1"/>
  <extLst>
    <ext xmlns:x14="http://schemas.microsoft.com/office/spreadsheetml/2009/9/main" uri="{962EF5D1-5CA2-4c93-8EF4-DBF5C05439D2}">
      <x14:pivotTableDefinition xmlns:xm="http://schemas.microsoft.com/office/excel/2006/main" altTextSummary="I dettagli delle assegnazioni raggruppati per istruttore e quindi per corso vengono aggiornati automaticamente dalla tabella Assegnazioni del foglio di lavoro Programma assegnazioni"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Assegnazione" xr10:uid="{00000000-0013-0000-FFFF-FFFF01000000}" sourceName="Assegnazione">
  <pivotTables>
    <pivotTable tabId="3" name="TabellaPivotAssegnazioni"/>
  </pivotTables>
  <data>
    <tabular pivotCacheId="4">
      <items count="12">
        <i x="0" s="1"/>
        <i x="9" s="1"/>
        <i x="10" s="1"/>
        <i x="11" s="1"/>
        <i x="1" s="1"/>
        <i x="2" s="1"/>
        <i x="3" s="1"/>
        <i x="4" s="1"/>
        <i x="5" s="1"/>
        <i x="6" s="1"/>
        <i x="7" s="1"/>
        <i x="8"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Corso" xr10:uid="{00000000-0013-0000-FFFF-FFFF02000000}" sourceName="Corso">
  <pivotTables>
    <pivotTable tabId="3" name="TabellaPivotAssegnazioni"/>
  </pivotTables>
  <data>
    <tabular pivotCacheId="4">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Inizio" xr10:uid="{00000000-0013-0000-FFFF-FFFF03000000}" sourceName="Inizio">
  <pivotTables>
    <pivotTable tabId="3" name="TabellaPivotAssegnazioni"/>
  </pivotTables>
  <data>
    <tabular pivotCacheId="4">
      <items count="20">
        <i x="3" s="1"/>
        <i x="8" s="1"/>
        <i x="5" s="1"/>
        <i x="0" s="1"/>
        <i x="10" s="1"/>
        <i x="4" s="1"/>
        <i x="6" s="1"/>
        <i x="1" s="1"/>
        <i x="2" s="1"/>
        <i x="9" s="1"/>
        <i x="7" s="1"/>
        <i x="11" s="1" nd="1"/>
        <i x="15" s="1" nd="1"/>
        <i x="14" s="1" nd="1"/>
        <i x="13" s="1" nd="1"/>
        <i x="18" s="1" nd="1"/>
        <i x="12" s="1" nd="1"/>
        <i x="17" s="1" nd="1"/>
        <i x="19" s="1" nd="1"/>
        <i x="16"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Scadenza" xr10:uid="{00000000-0013-0000-FFFF-FFFF04000000}" sourceName="Scadenza">
  <pivotTables>
    <pivotTable tabId="3" name="TabellaPivotAssegnazioni"/>
  </pivotTables>
  <data>
    <tabular pivotCacheId="4">
      <items count="21">
        <i x="8" s="1"/>
        <i x="4" s="1"/>
        <i x="6" s="1"/>
        <i x="0" s="1"/>
        <i x="3" s="1"/>
        <i x="2" s="1"/>
        <i x="10" s="1"/>
        <i x="7" s="1"/>
        <i x="9" s="1"/>
        <i x="1" s="1"/>
        <i x="5" s="1"/>
        <i x="17" s="1" nd="1"/>
        <i x="13" s="1" nd="1"/>
        <i x="12" s="1" nd="1"/>
        <i x="16" s="1" nd="1"/>
        <i x="20" s="1" nd="1"/>
        <i x="14" s="1" nd="1"/>
        <i x="19" s="1" nd="1"/>
        <i x="18" s="1" nd="1"/>
        <i x="11" s="1" nd="1"/>
        <i x="15"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Avanzamento" xr10:uid="{00000000-0013-0000-FFFF-FFFF05000000}" sourceName="Avanzamento">
  <pivotTables>
    <pivotTable tabId="3" name="TabellaPivotAssegnazioni"/>
  </pivotTables>
  <data>
    <tabular pivotCacheId="4">
      <items count="11">
        <i x="1" s="1"/>
        <i x="3" s="1"/>
        <i x="5" s="1"/>
        <i x="6" s="1"/>
        <i x="7" s="1"/>
        <i x="4" s="1"/>
        <i x="9" s="1"/>
        <i x="10" s="1"/>
        <i x="8" s="1"/>
        <i x="2"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ssegnazione" xr10:uid="{00000000-0014-0000-FFFF-FFFF01000000}" cache="FiltroDati_Assegnazione" caption="Assegnazione" style="Assignment detail Slicer" rowHeight="183600"/>
  <slicer name="Corso" xr10:uid="{00000000-0014-0000-FFFF-FFFF02000000}" cache="FiltroDati_Corso" caption="Corso" style="Assignment detail Slicer" rowHeight="183600"/>
  <slicer name="Inizio" xr10:uid="{00000000-0014-0000-FFFF-FFFF03000000}" cache="FiltroDati_Inizio" caption="Inizio" style="Assignment detail Slicer" rowHeight="183600"/>
  <slicer name="Scadenza" xr10:uid="{00000000-0014-0000-FFFF-FFFF04000000}" cache="FiltroDati_Scadenza" caption="Scadenza" style="Assignment detail Slicer" rowHeight="183600"/>
  <slicer name="Avanzamento" xr10:uid="{00000000-0014-0000-FFFF-FFFF05000000}" cache="FiltroDati_Avanzamento" caption="Avanzamento" style="Assignment detail Slicer"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ssegnazioni" displayName="Assegnazioni" ref="B5:H17" totalsRowShown="0">
  <autoFilter ref="B5:H17" xr:uid="{00000000-0009-0000-0100-000002000000}"/>
  <tableColumns count="7">
    <tableColumn id="2" xr3:uid="{00000000-0010-0000-0000-000002000000}" name="Assegnazione" dataCellStyle="Normale"/>
    <tableColumn id="1" xr3:uid="{00000000-0010-0000-0000-000001000000}" name="Corso" dataDxfId="43" dataCellStyle="Normale"/>
    <tableColumn id="6" xr3:uid="{00000000-0010-0000-0000-000006000000}" name="Istruttore" dataDxfId="42" dataCellStyle="Normale"/>
    <tableColumn id="4" xr3:uid="{00000000-0010-0000-0000-000004000000}" name="Inizio" dataCellStyle="Data"/>
    <tableColumn id="3" xr3:uid="{00000000-0010-0000-0000-000003000000}" name="Scadenza" dataCellStyle="Data">
      <calculatedColumnFormula>TODAY()+(ROW(A1)*10)-25</calculatedColumnFormula>
    </tableColumn>
    <tableColumn id="5" xr3:uid="{00000000-0010-0000-0000-000005000000}" name="Avanzamento" dataDxfId="41" dataCellStyle="Percentuale">
      <calculatedColumnFormula>Assegnazioni[[#This Row],[Percentuale]]</calculatedColumnFormula>
    </tableColumn>
    <tableColumn id="7" xr3:uid="{00000000-0010-0000-0000-000007000000}" name="Percentuale" dataDxfId="40" dataCellStyle="Percentuale"/>
  </tableColumns>
  <tableStyleInfo name="Programma assegnazioni" showFirstColumn="0" showLastColumn="0" showRowStripes="1" showColumnStripes="0"/>
  <extLst>
    <ext xmlns:x14="http://schemas.microsoft.com/office/spreadsheetml/2009/9/main" uri="{504A1905-F514-4f6f-8877-14C23A59335A}">
      <x14:table altTextSummary="Immettere l'assegnazione, il corso, l'istruttore, le date di inizio e scadenza e la percentuale di completamento in questa tabella. La barra di avanzamento viene aggiornata automaticament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Waveform">
  <a:themeElements>
    <a:clrScheme name="Assignment Schedule">
      <a:dk1>
        <a:sysClr val="windowText" lastClr="000000"/>
      </a:dk1>
      <a:lt1>
        <a:srgbClr val="FFFFFF"/>
      </a:lt1>
      <a:dk2>
        <a:srgbClr val="000000"/>
      </a:dk2>
      <a:lt2>
        <a:srgbClr val="FFFFFF"/>
      </a:lt2>
      <a:accent1>
        <a:srgbClr val="F7901E"/>
      </a:accent1>
      <a:accent2>
        <a:srgbClr val="5AAA4D"/>
      </a:accent2>
      <a:accent3>
        <a:srgbClr val="FEC60B"/>
      </a:accent3>
      <a:accent4>
        <a:srgbClr val="0074B4"/>
      </a:accent4>
      <a:accent5>
        <a:srgbClr val="775FAE"/>
      </a:accent5>
      <a:accent6>
        <a:srgbClr val="D85264"/>
      </a:accent6>
      <a:hlink>
        <a:srgbClr val="0074B4"/>
      </a:hlink>
      <a:folHlink>
        <a:srgbClr val="775FAE"/>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aveform">
      <a:fillStyleLst>
        <a:solidFill>
          <a:schemeClr val="phClr"/>
        </a:solidFill>
        <a:gradFill rotWithShape="1">
          <a:gsLst>
            <a:gs pos="0">
              <a:schemeClr val="phClr">
                <a:tint val="0"/>
              </a:schemeClr>
            </a:gs>
            <a:gs pos="44000">
              <a:schemeClr val="phClr">
                <a:tint val="60000"/>
                <a:satMod val="120000"/>
              </a:schemeClr>
            </a:gs>
            <a:gs pos="100000">
              <a:schemeClr val="phClr">
                <a:tint val="90000"/>
                <a:alpha val="100000"/>
                <a:lumMod val="90000"/>
              </a:schemeClr>
            </a:gs>
          </a:gsLst>
          <a:lin ang="5400000" scaled="0"/>
        </a:gradFill>
        <a:gradFill rotWithShape="1">
          <a:gsLst>
            <a:gs pos="0">
              <a:schemeClr val="phClr">
                <a:tint val="96000"/>
                <a:satMod val="120000"/>
                <a:lumMod val="120000"/>
              </a:schemeClr>
            </a:gs>
            <a:gs pos="100000">
              <a:schemeClr val="phClr">
                <a:shade val="89000"/>
                <a:lumMod val="90000"/>
              </a:schemeClr>
            </a:gs>
          </a:gsLst>
          <a:lin ang="5400000" scaled="0"/>
        </a:gradFill>
      </a:fillStyleLst>
      <a:lnStyleLst>
        <a:ln w="9525" cap="flat" cmpd="sng" algn="ctr">
          <a:solidFill>
            <a:schemeClr val="phClr"/>
          </a:solidFill>
          <a:prstDash val="solid"/>
        </a:ln>
        <a:ln w="15875" cap="flat" cmpd="sng" algn="ctr">
          <a:solidFill>
            <a:schemeClr val="phClr">
              <a:shade val="75000"/>
              <a:lumMod val="80000"/>
            </a:schemeClr>
          </a:solidFill>
          <a:prstDash val="solid"/>
        </a:ln>
        <a:ln w="25400" cap="flat" cmpd="sng" algn="ctr">
          <a:solidFill>
            <a:schemeClr val="phClr"/>
          </a:solidFill>
          <a:prstDash val="solid"/>
        </a:ln>
      </a:lnStyleLst>
      <a:effectStyleLst>
        <a:effectStyle>
          <a:effectLst/>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prstMaterial="flat">
            <a:bevelT w="12700" h="12700"/>
          </a:sp3d>
        </a:effectStyle>
        <a:effectStyle>
          <a:effectLst>
            <a:outerShdw blurRad="50800" dist="25400" dir="5400000" rotWithShape="0">
              <a:srgbClr val="000000">
                <a:alpha val="38000"/>
              </a:srgbClr>
            </a:outerShdw>
          </a:effectLst>
          <a:scene3d>
            <a:camera prst="orthographicFront">
              <a:rot lat="0" lon="0" rev="0"/>
            </a:camera>
            <a:lightRig rig="flat" dir="tl">
              <a:rot lat="0" lon="0" rev="6360000"/>
            </a:lightRig>
          </a:scene3d>
          <a:sp3d contourW="19050" prstMaterial="flat">
            <a:bevelT w="63500" h="63500"/>
            <a:contourClr>
              <a:schemeClr val="phClr">
                <a:shade val="25000"/>
                <a:satMod val="180000"/>
              </a:schemeClr>
            </a:contourClr>
          </a:sp3d>
        </a:effectStyle>
      </a:effectStyleLst>
      <a:bgFillStyleLst>
        <a:solidFill>
          <a:schemeClr val="phClr"/>
        </a:solidFill>
        <a:gradFill rotWithShape="1">
          <a:gsLst>
            <a:gs pos="40000">
              <a:schemeClr val="phClr">
                <a:tint val="94000"/>
                <a:shade val="94000"/>
                <a:alpha val="100000"/>
                <a:satMod val="114000"/>
                <a:lumMod val="114000"/>
              </a:schemeClr>
            </a:gs>
            <a:gs pos="74000">
              <a:schemeClr val="phClr">
                <a:tint val="94000"/>
                <a:shade val="94000"/>
                <a:satMod val="128000"/>
                <a:lumMod val="100000"/>
              </a:schemeClr>
            </a:gs>
            <a:gs pos="100000">
              <a:schemeClr val="phClr">
                <a:tint val="98000"/>
                <a:shade val="100000"/>
                <a:hueMod val="98000"/>
                <a:satMod val="100000"/>
                <a:lumMod val="74000"/>
              </a:schemeClr>
            </a:gs>
          </a:gsLst>
          <a:path path="circle">
            <a:fillToRect l="20000" t="-40000" r="20000" b="140000"/>
          </a:path>
        </a:gradFill>
        <a:blipFill rotWithShape="1">
          <a:blip xmlns:r="http://schemas.openxmlformats.org/officeDocument/2006/relationships" r:embed="rId1">
            <a:duotone>
              <a:schemeClr val="phClr">
                <a:tint val="96000"/>
                <a:satMod val="130000"/>
                <a:lumMod val="50000"/>
              </a:schemeClr>
              <a:schemeClr val="phClr">
                <a:tint val="96000"/>
                <a:satMod val="114000"/>
                <a:lumMod val="114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H17"/>
  <sheetViews>
    <sheetView showGridLines="0" tabSelected="1" zoomScaleNormal="100" zoomScaleSheetLayoutView="115" workbookViewId="0"/>
  </sheetViews>
  <sheetFormatPr defaultRowHeight="30" customHeight="1" x14ac:dyDescent="0.25"/>
  <cols>
    <col min="1" max="1" width="2.7109375" customWidth="1"/>
    <col min="2" max="2" width="58.140625" customWidth="1"/>
    <col min="3" max="3" width="24.85546875" customWidth="1"/>
    <col min="4" max="4" width="25.42578125" customWidth="1"/>
    <col min="5" max="5" width="19.42578125" style="10" customWidth="1"/>
    <col min="6" max="6" width="12.7109375" style="10" customWidth="1"/>
    <col min="7" max="7" width="15.28515625" customWidth="1"/>
    <col min="8" max="8" width="14.42578125" customWidth="1"/>
    <col min="9" max="9" width="2.7109375" customWidth="1"/>
    <col min="10" max="10" width="3.7109375" customWidth="1"/>
  </cols>
  <sheetData>
    <row r="1" spans="2:8" ht="37.5" customHeight="1" x14ac:dyDescent="0.25">
      <c r="B1" s="29" t="s">
        <v>0</v>
      </c>
      <c r="C1" s="29"/>
      <c r="D1" s="30" t="s">
        <v>19</v>
      </c>
      <c r="E1" s="30"/>
      <c r="F1" s="30"/>
      <c r="G1" s="30"/>
      <c r="H1" s="30"/>
    </row>
    <row r="2" spans="2:8" ht="24.95" customHeight="1" x14ac:dyDescent="0.25">
      <c r="B2" s="29"/>
      <c r="C2" s="29"/>
      <c r="D2" s="28" t="s">
        <v>20</v>
      </c>
      <c r="E2" s="28"/>
      <c r="F2" s="19" t="s">
        <v>28</v>
      </c>
      <c r="G2" s="21" t="s">
        <v>30</v>
      </c>
      <c r="H2" s="18">
        <v>0.99</v>
      </c>
    </row>
    <row r="3" spans="2:8" ht="24.95" customHeight="1" x14ac:dyDescent="0.25">
      <c r="B3" s="17" t="s">
        <v>1</v>
      </c>
      <c r="C3" s="9">
        <v>2</v>
      </c>
      <c r="D3" s="9" t="s">
        <v>21</v>
      </c>
      <c r="E3" s="12"/>
      <c r="F3" s="13"/>
      <c r="G3" s="5"/>
      <c r="H3" s="5"/>
    </row>
    <row r="4" spans="2:8" ht="13.5" customHeight="1" x14ac:dyDescent="0.25">
      <c r="E4" s="11"/>
      <c r="F4" s="11"/>
    </row>
    <row r="5" spans="2:8" ht="30" customHeight="1" x14ac:dyDescent="0.25">
      <c r="B5" s="14" t="s">
        <v>2</v>
      </c>
      <c r="C5" s="14" t="s">
        <v>15</v>
      </c>
      <c r="D5" s="14" t="s">
        <v>22</v>
      </c>
      <c r="E5" s="15" t="s">
        <v>27</v>
      </c>
      <c r="F5" s="15" t="s">
        <v>29</v>
      </c>
      <c r="G5" s="14" t="s">
        <v>31</v>
      </c>
      <c r="H5" s="14" t="s">
        <v>32</v>
      </c>
    </row>
    <row r="6" spans="2:8" ht="30" customHeight="1" x14ac:dyDescent="0.25">
      <c r="B6" t="s">
        <v>3</v>
      </c>
      <c r="C6" s="24" t="s">
        <v>16</v>
      </c>
      <c r="D6" s="24" t="s">
        <v>23</v>
      </c>
      <c r="E6" s="20">
        <f ca="1">TODAY()-30</f>
        <v>43212</v>
      </c>
      <c r="F6" s="20">
        <f ca="1">TODAY()+30</f>
        <v>43272</v>
      </c>
      <c r="G6" s="25">
        <f>Assegnazioni[[#This Row],[Percentuale]]</f>
        <v>1</v>
      </c>
      <c r="H6" s="26">
        <v>1</v>
      </c>
    </row>
    <row r="7" spans="2:8" ht="30" customHeight="1" x14ac:dyDescent="0.25">
      <c r="B7" t="s">
        <v>4</v>
      </c>
      <c r="C7" s="24" t="s">
        <v>16</v>
      </c>
      <c r="D7" s="24" t="s">
        <v>24</v>
      </c>
      <c r="E7" s="20">
        <f ca="1">TODAY()-20</f>
        <v>43222</v>
      </c>
      <c r="F7" s="20">
        <f ca="1">TODAY()+60</f>
        <v>43302</v>
      </c>
      <c r="G7" s="25">
        <f>Assegnazioni[[#This Row],[Percentuale]]</f>
        <v>0.1</v>
      </c>
      <c r="H7" s="26">
        <v>0.1</v>
      </c>
    </row>
    <row r="8" spans="2:8" ht="30" customHeight="1" x14ac:dyDescent="0.25">
      <c r="B8" t="s">
        <v>5</v>
      </c>
      <c r="C8" s="24" t="s">
        <v>16</v>
      </c>
      <c r="D8" s="24" t="s">
        <v>24</v>
      </c>
      <c r="E8" s="20">
        <f ca="1">TODAY()-15</f>
        <v>43227</v>
      </c>
      <c r="F8" s="20">
        <f ca="1">TODAY()+42</f>
        <v>43284</v>
      </c>
      <c r="G8" s="25">
        <f>Assegnazioni[[#This Row],[Percentuale]]</f>
        <v>0.8</v>
      </c>
      <c r="H8" s="26">
        <v>0.8</v>
      </c>
    </row>
    <row r="9" spans="2:8" ht="30" customHeight="1" x14ac:dyDescent="0.25">
      <c r="B9" t="s">
        <v>6</v>
      </c>
      <c r="C9" s="24" t="s">
        <v>16</v>
      </c>
      <c r="D9" s="24" t="s">
        <v>25</v>
      </c>
      <c r="E9" s="20">
        <f ca="1">TODAY()-60</f>
        <v>43182</v>
      </c>
      <c r="F9" s="20">
        <f ca="1">TODAY()+40</f>
        <v>43282</v>
      </c>
      <c r="G9" s="25">
        <f>Assegnazioni[[#This Row],[Percentuale]]</f>
        <v>0.2</v>
      </c>
      <c r="H9" s="26">
        <v>0.2</v>
      </c>
    </row>
    <row r="10" spans="2:8" ht="30" customHeight="1" x14ac:dyDescent="0.25">
      <c r="B10" t="s">
        <v>7</v>
      </c>
      <c r="C10" s="24" t="s">
        <v>16</v>
      </c>
      <c r="D10" s="24" t="s">
        <v>23</v>
      </c>
      <c r="E10" s="20">
        <f ca="1">TODAY()-25</f>
        <v>43217</v>
      </c>
      <c r="F10" s="20">
        <f ca="1">TODAY()+20</f>
        <v>43262</v>
      </c>
      <c r="G10" s="25">
        <f>Assegnazioni[[#This Row],[Percentuale]]</f>
        <v>0.5</v>
      </c>
      <c r="H10" s="26">
        <v>0.5</v>
      </c>
    </row>
    <row r="11" spans="2:8" ht="30" customHeight="1" x14ac:dyDescent="0.25">
      <c r="B11" t="s">
        <v>8</v>
      </c>
      <c r="C11" s="24" t="s">
        <v>16</v>
      </c>
      <c r="D11" s="24" t="s">
        <v>24</v>
      </c>
      <c r="E11" s="20">
        <f ca="1">TODAY()-34</f>
        <v>43208</v>
      </c>
      <c r="F11" s="20">
        <f ca="1">TODAY()+80</f>
        <v>43322</v>
      </c>
      <c r="G11" s="25">
        <f>Assegnazioni[[#This Row],[Percentuale]]</f>
        <v>0.3</v>
      </c>
      <c r="H11" s="26">
        <v>0.3</v>
      </c>
    </row>
    <row r="12" spans="2:8" ht="30" customHeight="1" x14ac:dyDescent="0.25">
      <c r="B12" t="s">
        <v>9</v>
      </c>
      <c r="C12" s="24" t="s">
        <v>16</v>
      </c>
      <c r="D12" s="24" t="s">
        <v>25</v>
      </c>
      <c r="E12" s="20">
        <f ca="1">TODAY()-22</f>
        <v>43220</v>
      </c>
      <c r="F12" s="20">
        <f ca="1">TODAY()+24</f>
        <v>43266</v>
      </c>
      <c r="G12" s="25">
        <f>Assegnazioni[[#This Row],[Percentuale]]</f>
        <v>0.35</v>
      </c>
      <c r="H12" s="26">
        <v>0.35</v>
      </c>
    </row>
    <row r="13" spans="2:8" ht="30" customHeight="1" x14ac:dyDescent="0.25">
      <c r="B13" t="s">
        <v>10</v>
      </c>
      <c r="C13" s="24" t="s">
        <v>16</v>
      </c>
      <c r="D13" s="24" t="s">
        <v>26</v>
      </c>
      <c r="E13" s="20">
        <f ca="1">TODAY()-10</f>
        <v>43232</v>
      </c>
      <c r="F13" s="20">
        <f ca="1">TODAY()+50</f>
        <v>43292</v>
      </c>
      <c r="G13" s="25">
        <f>Assegnazioni[[#This Row],[Percentuale]]</f>
        <v>0.4</v>
      </c>
      <c r="H13" s="26">
        <v>0.4</v>
      </c>
    </row>
    <row r="14" spans="2:8" ht="30" customHeight="1" x14ac:dyDescent="0.25">
      <c r="B14" t="s">
        <v>11</v>
      </c>
      <c r="C14" s="24" t="s">
        <v>16</v>
      </c>
      <c r="D14" s="24" t="s">
        <v>23</v>
      </c>
      <c r="E14" s="20">
        <f ca="1">TODAY()-10</f>
        <v>43232</v>
      </c>
      <c r="F14" s="20">
        <f ca="1">TODAY()+18</f>
        <v>43260</v>
      </c>
      <c r="G14" s="25">
        <f>Assegnazioni[[#This Row],[Percentuale]]</f>
        <v>0.75</v>
      </c>
      <c r="H14" s="26">
        <v>0.75</v>
      </c>
    </row>
    <row r="15" spans="2:8" ht="30" customHeight="1" x14ac:dyDescent="0.25">
      <c r="B15" t="s">
        <v>12</v>
      </c>
      <c r="C15" s="24" t="s">
        <v>17</v>
      </c>
      <c r="D15" s="24" t="s">
        <v>26</v>
      </c>
      <c r="E15" s="20">
        <f ca="1">TODAY()-50</f>
        <v>43192</v>
      </c>
      <c r="F15" s="20">
        <f ca="1">TODAY()+60</f>
        <v>43302</v>
      </c>
      <c r="G15" s="25">
        <f>Assegnazioni[[#This Row],[Percentuale]]</f>
        <v>0.5</v>
      </c>
      <c r="H15" s="26">
        <v>0.5</v>
      </c>
    </row>
    <row r="16" spans="2:8" ht="30" customHeight="1" x14ac:dyDescent="0.25">
      <c r="B16" t="s">
        <v>13</v>
      </c>
      <c r="C16" s="24" t="s">
        <v>17</v>
      </c>
      <c r="D16" s="24" t="s">
        <v>25</v>
      </c>
      <c r="E16" s="20">
        <f ca="1">TODAY()-13</f>
        <v>43229</v>
      </c>
      <c r="F16" s="20">
        <f ca="1">TODAY()+55</f>
        <v>43297</v>
      </c>
      <c r="G16" s="25">
        <f>Assegnazioni[[#This Row],[Percentuale]]</f>
        <v>0.55000000000000004</v>
      </c>
      <c r="H16" s="26">
        <v>0.55000000000000004</v>
      </c>
    </row>
    <row r="17" spans="2:8" ht="30" customHeight="1" x14ac:dyDescent="0.25">
      <c r="B17" t="s">
        <v>14</v>
      </c>
      <c r="C17" s="24" t="s">
        <v>18</v>
      </c>
      <c r="D17" s="24" t="s">
        <v>23</v>
      </c>
      <c r="E17" s="20">
        <f ca="1">TODAY()-28</f>
        <v>43214</v>
      </c>
      <c r="F17" s="20">
        <f ca="1">TODAY()+44</f>
        <v>43286</v>
      </c>
      <c r="G17" s="25">
        <f>Assegnazioni[[#This Row],[Percentuale]]</f>
        <v>0.6</v>
      </c>
      <c r="H17" s="26">
        <v>0.6</v>
      </c>
    </row>
  </sheetData>
  <mergeCells count="3">
    <mergeCell ref="D2:E2"/>
    <mergeCell ref="B1:C2"/>
    <mergeCell ref="D1:H1"/>
  </mergeCells>
  <conditionalFormatting sqref="B6:H17">
    <cfRule type="expression" dxfId="46" priority="2" stopIfTrue="1">
      <formula>$G6=1</formula>
    </cfRule>
    <cfRule type="expression" dxfId="45" priority="3" stopIfTrue="1">
      <formula>(RegolaEvidenziazione)*($F6&lt;=TODAY()+ControlloData)*($F6&gt;=TODAY())</formula>
    </cfRule>
  </conditionalFormatting>
  <conditionalFormatting sqref="G6:G17">
    <cfRule type="dataBar" priority="53">
      <dataBar showValue="0">
        <cfvo type="num" val="0"/>
        <cfvo type="num" val="1"/>
        <color theme="1" tint="0.249977111117893"/>
      </dataBar>
      <extLst>
        <ext xmlns:x14="http://schemas.microsoft.com/office/spreadsheetml/2009/9/main" uri="{B025F937-C7B1-47D3-B67F-A62EFF666E3E}">
          <x14:id>{82BA63E7-1098-4931-91F1-1B29948AFD56}</x14:id>
        </ext>
      </extLst>
    </cfRule>
    <cfRule type="colorScale" priority="66">
      <colorScale>
        <cfvo type="percent" val="5"/>
        <cfvo type="percentile" val="40"/>
        <cfvo type="percent" val="75"/>
        <color theme="7" tint="0.39997558519241921"/>
        <color theme="5" tint="0.39997558519241921"/>
        <color theme="6"/>
      </colorScale>
    </cfRule>
  </conditionalFormatting>
  <conditionalFormatting sqref="C3">
    <cfRule type="expression" dxfId="44" priority="5">
      <formula>$D$3="Nessuna Evidenziazione"</formula>
    </cfRule>
  </conditionalFormatting>
  <conditionalFormatting sqref="F2:H2">
    <cfRule type="colorScale" priority="68">
      <colorScale>
        <cfvo type="percent" val="5"/>
        <cfvo type="percent" val="40"/>
        <cfvo type="percent" val="75"/>
        <color theme="7" tint="0.39997558519241921"/>
        <color theme="5" tint="0.39997558519241921"/>
        <color theme="6"/>
      </colorScale>
    </cfRule>
  </conditionalFormatting>
  <dataValidations xWindow="428" yWindow="285" count="17">
    <dataValidation type="list" errorStyle="warning" allowBlank="1" showInputMessage="1" showErrorMessage="1" error="Selezionare il periodo di intervallo nell'elenco. Selezionare ANNULLA, quindi premere ALT+freccia GIÙ per visualizzare le opzioni e poi freccia GIÙ e INVIO per effettuare una selezione" prompt="Selezionare l'intervallo per l'evidenziazione della scadenza delle assegnazioni in questa cella. Premere ALT+freccia GIÙ per aprire l'elenco a discesa, quindi premere freccia GIÙ e INVIO per effettuare una selezione." sqref="D3" xr:uid="{00000000-0002-0000-0000-000000000000}">
      <formula1>"NESSUNA EVIDENZIAZIONE,GIORNI,SETTIMANE,MESI"</formula1>
    </dataValidation>
    <dataValidation type="list" errorStyle="warning" allowBlank="1" showInputMessage="1" showErrorMessage="1" error="Selezionare il valore di intervallo nell'elenco. Selezionare ANNULLA, quindi premere ALT+freccia GIÙ per visualizzare le opzioni e poi freccia GIÙ e INVIO per effettuare una selezione" prompt="Selezionare il valore dell'intervallo per l'evidenziazione della scadenza delle assegnazioni in questa cella. Premere ALT+freccia GIÙ per aprire l'elenco a discesa, quindi premere freccia GIÙ e INVIO per effettuare una selezione." sqref="C3" xr:uid="{00000000-0002-0000-0000-000001000000}">
      <formula1>"1,2,3,4,5,6,7,8,9,10,11,12,13,14,15,16,17,18,19,20,21,22,23,24,25,26,27,28,29,30"</formula1>
    </dataValidation>
    <dataValidation allowBlank="1" showInputMessage="1" showErrorMessage="1" prompt="Immettere l'assegnazione in questa colonna sotto questa intestazione. Usare i filtri delle intestazioni per trovare voci specifiche" sqref="B5" xr:uid="{00000000-0002-0000-0000-000002000000}"/>
    <dataValidation allowBlank="1" showInputMessage="1" showErrorMessage="1" prompt="Immettere il corso in questa colonna sotto questa intestazione" sqref="C5" xr:uid="{00000000-0002-0000-0000-000003000000}"/>
    <dataValidation allowBlank="1" showInputMessage="1" showErrorMessage="1" prompt="Immettere l'istruttore in questa colonna sotto questa intestazione" sqref="D5" xr:uid="{00000000-0002-0000-0000-000004000000}"/>
    <dataValidation allowBlank="1" showInputMessage="1" showErrorMessage="1" prompt="Immettere la data di inizio in questa colonna sotto questa intestazione" sqref="E5" xr:uid="{00000000-0002-0000-0000-000005000000}"/>
    <dataValidation allowBlank="1" showInputMessage="1" showErrorMessage="1" prompt="Immettere la data di scadenza in questa colonna sotto questa intestazione" sqref="F5" xr:uid="{00000000-0002-0000-0000-000006000000}"/>
    <dataValidation allowBlank="1" showInputMessage="1" showErrorMessage="1" prompt="La barra di avanzamento viene aggiornata automaticamente in questa colonna sotto questa intestazione" sqref="G5" xr:uid="{00000000-0002-0000-0000-000007000000}"/>
    <dataValidation allowBlank="1" showInputMessage="1" showErrorMessage="1" prompt="Immettere la percentuale di completamento in questa colonna sotto questa intestazione" sqref="H5" xr:uid="{00000000-0002-0000-0000-000008000000}"/>
    <dataValidation allowBlank="1" showInputMessage="1" showErrorMessage="1" prompt="Selezionare i criteri per le attività in scadenza nelle celle C3 e D3 a destra" sqref="B3" xr:uid="{00000000-0002-0000-0000-000009000000}"/>
    <dataValidation allowBlank="1" showInputMessage="1" showErrorMessage="1" prompt="Questa cella contiene il titolo del foglio di lavoro. La legenda della barra a colori del complemento si trova nelle celle da F2 a H2. Il collegamento di spostamento al foglio di lavoro Dettagli assegnazioni si trova nella cella D1" sqref="B1:C2" xr:uid="{00000000-0002-0000-0000-00000A000000}"/>
    <dataValidation allowBlank="1" showInputMessage="1" showErrorMessage="1" prompt="La legenda della barra a colori del complemento si trova nelle celle a destra. Le barre a colori vengono aggiornate automaticamente nella colonna Avanzamento della tabella delle assegnazioni" sqref="D2:E2" xr:uid="{00000000-0002-0000-0000-00000B000000}"/>
    <dataValidation allowBlank="1" showInputMessage="1" showErrorMessage="1" prompt="In questa cartella di lavoro è possibile creare un programma delle assegnazioni. Immettere i dettagli nella tabella delle assegnazioni che inizia nella cella B5 in questo foglio di lavoro" sqref="A1" xr:uid="{00000000-0002-0000-0000-00000C000000}"/>
    <dataValidation allowBlank="1" showInputMessage="1" showErrorMessage="1" prompt="Una percentuale di avanzamento superiore o uguale allo 0% ma inferiore al 40% verrà evidenziata con il colore RGB R=123 G=209 B=255" sqref="F2" xr:uid="{00000000-0002-0000-0000-00000D000000}"/>
    <dataValidation allowBlank="1" showInputMessage="1" showErrorMessage="1" prompt="Una percentuale di avanzamento superiore al 40% ma inferiore al 75% verrà evidenziata con il colore RGB R=188 G=222 B=182" sqref="G2" xr:uid="{00000000-0002-0000-0000-00000E000000}"/>
    <dataValidation allowBlank="1" showInputMessage="1" showErrorMessage="1" prompt="Una percentuale di avanzamento superiore al 75% ma inferiore al 99% verrà evidenziata con il colore RGB R=254 G=198 B=11" sqref="H2" xr:uid="{00000000-0002-0000-0000-00000F000000}"/>
    <dataValidation allowBlank="1" showInputMessage="1" showErrorMessage="1" prompt="Collegamento di spostamento al foglio di lavoro Dettagli assegnazioni" sqref="D1" xr:uid="{00000000-0002-0000-0000-000010000000}"/>
  </dataValidations>
  <hyperlinks>
    <hyperlink ref="D1:H1" location="'Dettagli assegnazioni'!A1" tooltip="Selezionare per passare al foglio di lavoro Dettagli assegnazioni" display="DETTAGLI ASSEGNAZIONI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F6:F17"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2BA63E7-1098-4931-91F1-1B29948AFD56}">
            <x14:dataBar minLength="0" maxLength="100" border="1" gradient="0" negativeBarBorderColorSameAsPositive="0">
              <x14:cfvo type="num">
                <xm:f>0</xm:f>
              </x14:cfvo>
              <x14:cfvo type="num">
                <xm:f>1</xm:f>
              </x14:cfvo>
              <x14:borderColor theme="1" tint="0.249977111117893"/>
              <x14:negativeFillColor rgb="FFFF0000"/>
              <x14:negativeBorderColor rgb="FFFF0000"/>
              <x14:axisColor rgb="FF000000"/>
            </x14:dataBar>
          </x14:cfRule>
          <xm:sqref>G6:G17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pageSetUpPr autoPageBreaks="0" fitToPage="1"/>
  </sheetPr>
  <dimension ref="A1:O22"/>
  <sheetViews>
    <sheetView showGridLines="0" zoomScaleNormal="100" workbookViewId="0"/>
  </sheetViews>
  <sheetFormatPr defaultRowHeight="30" customHeight="1" x14ac:dyDescent="0.25"/>
  <cols>
    <col min="1" max="1" width="2.7109375" style="4" customWidth="1"/>
    <col min="2" max="2" width="19" style="1" customWidth="1"/>
    <col min="3" max="3" width="26.140625" style="8" customWidth="1"/>
    <col min="4" max="4" width="23.5703125" style="7" customWidth="1"/>
    <col min="5" max="6" width="16.28515625" style="6" customWidth="1"/>
    <col min="7" max="7" width="18.28515625" style="6" customWidth="1"/>
    <col min="8" max="8" width="2.5703125" customWidth="1"/>
    <col min="9" max="13" width="10.5703125" customWidth="1"/>
    <col min="15" max="15" width="2.7109375" customWidth="1"/>
  </cols>
  <sheetData>
    <row r="1" spans="1:15" ht="37.5" customHeight="1" x14ac:dyDescent="0.25">
      <c r="A1"/>
      <c r="B1" s="29" t="s">
        <v>33</v>
      </c>
      <c r="C1" s="29"/>
      <c r="D1" s="29"/>
      <c r="E1" s="29"/>
      <c r="F1" s="29"/>
      <c r="G1" s="29"/>
      <c r="H1" s="29"/>
      <c r="I1" s="29"/>
      <c r="J1" s="29"/>
      <c r="K1" s="29"/>
      <c r="L1" s="30" t="s">
        <v>40</v>
      </c>
      <c r="M1" s="30"/>
      <c r="N1" s="30"/>
    </row>
    <row r="2" spans="1:15" ht="50.1" customHeight="1" x14ac:dyDescent="0.25">
      <c r="A2"/>
      <c r="B2" s="32" t="s">
        <v>34</v>
      </c>
      <c r="C2" s="32"/>
      <c r="D2" s="32"/>
      <c r="E2" s="32"/>
      <c r="F2" s="32"/>
      <c r="G2" s="32"/>
      <c r="H2" s="32"/>
      <c r="I2" s="32"/>
      <c r="J2" s="32"/>
      <c r="K2" s="32"/>
      <c r="L2" s="32"/>
      <c r="M2" s="32"/>
      <c r="N2" s="32"/>
      <c r="O2" s="32"/>
    </row>
    <row r="3" spans="1:15" ht="23.25" x14ac:dyDescent="0.25">
      <c r="A3" s="2"/>
      <c r="B3" s="3" t="s">
        <v>22</v>
      </c>
      <c r="C3" s="3" t="s">
        <v>15</v>
      </c>
      <c r="D3" s="3" t="s">
        <v>2</v>
      </c>
      <c r="E3" s="3" t="s">
        <v>27</v>
      </c>
      <c r="F3" s="3" t="s">
        <v>29</v>
      </c>
      <c r="G3" s="3" t="s">
        <v>31</v>
      </c>
      <c r="I3" s="31" t="s">
        <v>36</v>
      </c>
      <c r="J3" s="31"/>
      <c r="K3" s="31" t="s">
        <v>38</v>
      </c>
      <c r="L3" s="31"/>
      <c r="M3" s="31" t="s">
        <v>41</v>
      </c>
      <c r="N3" s="31"/>
      <c r="O3" s="31"/>
    </row>
    <row r="4" spans="1:15" ht="15.75" x14ac:dyDescent="0.25">
      <c r="B4" s="33" t="s">
        <v>23</v>
      </c>
      <c r="C4" s="33" t="s">
        <v>16</v>
      </c>
      <c r="D4" s="27" t="s">
        <v>3</v>
      </c>
      <c r="E4" s="22">
        <v>43212</v>
      </c>
      <c r="F4" s="22">
        <v>43272</v>
      </c>
      <c r="G4" s="23">
        <v>1</v>
      </c>
      <c r="I4" s="31"/>
      <c r="J4" s="31"/>
      <c r="K4" s="31"/>
      <c r="L4" s="31"/>
      <c r="M4" s="31"/>
      <c r="N4" s="31"/>
      <c r="O4" s="31"/>
    </row>
    <row r="5" spans="1:15" ht="15.75" x14ac:dyDescent="0.25">
      <c r="B5" s="34"/>
      <c r="C5" s="34"/>
      <c r="D5" s="27" t="s">
        <v>7</v>
      </c>
      <c r="E5" s="22">
        <v>43217</v>
      </c>
      <c r="F5" s="22">
        <v>43262</v>
      </c>
      <c r="G5" s="23">
        <v>0.5</v>
      </c>
      <c r="I5" s="31"/>
      <c r="J5" s="31"/>
      <c r="K5" s="31"/>
      <c r="L5" s="31"/>
      <c r="M5" s="31"/>
      <c r="N5" s="31"/>
      <c r="O5" s="31"/>
    </row>
    <row r="6" spans="1:15" ht="15.75" x14ac:dyDescent="0.25">
      <c r="B6" s="34"/>
      <c r="C6" s="34"/>
      <c r="D6" s="27" t="s">
        <v>11</v>
      </c>
      <c r="E6" s="22">
        <v>43232</v>
      </c>
      <c r="F6" s="22">
        <v>43260</v>
      </c>
      <c r="G6" s="23">
        <v>0.75</v>
      </c>
      <c r="I6" s="31"/>
      <c r="J6" s="31"/>
      <c r="K6" s="31"/>
      <c r="L6" s="31"/>
      <c r="M6" s="31"/>
      <c r="N6" s="31"/>
      <c r="O6" s="31"/>
    </row>
    <row r="7" spans="1:15" ht="15.75" x14ac:dyDescent="0.25">
      <c r="B7" s="34"/>
      <c r="C7" s="27" t="s">
        <v>18</v>
      </c>
      <c r="D7" s="27" t="s">
        <v>14</v>
      </c>
      <c r="E7" s="22">
        <v>43214</v>
      </c>
      <c r="F7" s="22">
        <v>43286</v>
      </c>
      <c r="G7" s="23">
        <v>0.6</v>
      </c>
      <c r="I7" s="31"/>
      <c r="J7" s="31"/>
      <c r="K7" s="31"/>
      <c r="L7" s="31"/>
      <c r="M7" s="31"/>
      <c r="N7" s="31"/>
      <c r="O7" s="31"/>
    </row>
    <row r="8" spans="1:15" ht="15.75" x14ac:dyDescent="0.25">
      <c r="B8" s="33" t="s">
        <v>24</v>
      </c>
      <c r="C8" s="33" t="s">
        <v>16</v>
      </c>
      <c r="D8" s="27" t="s">
        <v>4</v>
      </c>
      <c r="E8" s="22">
        <v>43222</v>
      </c>
      <c r="F8" s="22">
        <v>43302</v>
      </c>
      <c r="G8" s="23">
        <v>0.1</v>
      </c>
      <c r="I8" s="31"/>
      <c r="J8" s="31"/>
      <c r="K8" s="31"/>
      <c r="L8" s="31"/>
      <c r="M8" s="31"/>
      <c r="N8" s="31"/>
      <c r="O8" s="31"/>
    </row>
    <row r="9" spans="1:15" ht="15.75" x14ac:dyDescent="0.25">
      <c r="B9" s="34"/>
      <c r="C9" s="34"/>
      <c r="D9" s="27" t="s">
        <v>5</v>
      </c>
      <c r="E9" s="22">
        <v>43227</v>
      </c>
      <c r="F9" s="22">
        <v>43284</v>
      </c>
      <c r="G9" s="23">
        <v>0.8</v>
      </c>
      <c r="I9" s="31"/>
      <c r="J9" s="31"/>
      <c r="K9" s="31"/>
      <c r="L9" s="31"/>
      <c r="M9" s="31"/>
      <c r="N9" s="31"/>
      <c r="O9" s="31"/>
    </row>
    <row r="10" spans="1:15" ht="15.75" x14ac:dyDescent="0.25">
      <c r="B10" s="34"/>
      <c r="C10" s="34"/>
      <c r="D10" s="27" t="s">
        <v>8</v>
      </c>
      <c r="E10" s="22">
        <v>43208</v>
      </c>
      <c r="F10" s="22">
        <v>43322</v>
      </c>
      <c r="G10" s="23">
        <v>0.3</v>
      </c>
      <c r="I10" s="31"/>
      <c r="J10" s="31"/>
      <c r="K10" s="31"/>
      <c r="L10" s="31"/>
      <c r="M10" s="31"/>
      <c r="N10" s="31"/>
      <c r="O10" s="31"/>
    </row>
    <row r="11" spans="1:15" ht="15.75" x14ac:dyDescent="0.25">
      <c r="B11" s="33" t="s">
        <v>25</v>
      </c>
      <c r="C11" s="34" t="s">
        <v>16</v>
      </c>
      <c r="D11" s="27" t="s">
        <v>6</v>
      </c>
      <c r="E11" s="22">
        <v>43182</v>
      </c>
      <c r="F11" s="22">
        <v>43282</v>
      </c>
      <c r="G11" s="23">
        <v>0.2</v>
      </c>
      <c r="I11" s="31"/>
      <c r="J11" s="31"/>
      <c r="K11" s="31"/>
      <c r="L11" s="31"/>
      <c r="M11" s="31"/>
      <c r="N11" s="31"/>
      <c r="O11" s="31"/>
    </row>
    <row r="12" spans="1:15" ht="15.75" x14ac:dyDescent="0.25">
      <c r="B12" s="34"/>
      <c r="C12" s="34"/>
      <c r="D12" s="27" t="s">
        <v>9</v>
      </c>
      <c r="E12" s="22">
        <v>43220</v>
      </c>
      <c r="F12" s="22">
        <v>43266</v>
      </c>
      <c r="G12" s="23">
        <v>0.35</v>
      </c>
      <c r="I12" s="31"/>
      <c r="J12" s="31"/>
      <c r="K12" s="31"/>
      <c r="L12" s="31"/>
      <c r="M12" s="31"/>
      <c r="N12" s="31"/>
      <c r="O12" s="31"/>
    </row>
    <row r="13" spans="1:15" ht="15.75" x14ac:dyDescent="0.25">
      <c r="B13" s="34"/>
      <c r="C13" s="27" t="s">
        <v>17</v>
      </c>
      <c r="D13" s="27" t="s">
        <v>13</v>
      </c>
      <c r="E13" s="22">
        <v>43229</v>
      </c>
      <c r="F13" s="22">
        <v>43297</v>
      </c>
      <c r="G13" s="23">
        <v>0.55000000000000004</v>
      </c>
      <c r="I13" s="31" t="s">
        <v>37</v>
      </c>
      <c r="J13" s="31"/>
      <c r="K13" s="31" t="s">
        <v>39</v>
      </c>
      <c r="L13" s="31"/>
    </row>
    <row r="14" spans="1:15" ht="15.75" x14ac:dyDescent="0.25">
      <c r="B14" s="33" t="s">
        <v>26</v>
      </c>
      <c r="C14" s="27" t="s">
        <v>16</v>
      </c>
      <c r="D14" s="27" t="s">
        <v>10</v>
      </c>
      <c r="E14" s="22">
        <v>43232</v>
      </c>
      <c r="F14" s="22">
        <v>43292</v>
      </c>
      <c r="G14" s="23">
        <v>0.4</v>
      </c>
      <c r="K14" s="16"/>
      <c r="L14" s="16"/>
    </row>
    <row r="15" spans="1:15" ht="15.75" x14ac:dyDescent="0.25">
      <c r="B15" s="34"/>
      <c r="C15" s="27" t="s">
        <v>17</v>
      </c>
      <c r="D15" s="27" t="s">
        <v>12</v>
      </c>
      <c r="E15" s="22">
        <v>43192</v>
      </c>
      <c r="F15" s="22">
        <v>43302</v>
      </c>
      <c r="G15" s="23">
        <v>0.5</v>
      </c>
      <c r="I15" s="16"/>
      <c r="J15" s="16"/>
      <c r="K15" s="16"/>
      <c r="L15" s="16"/>
    </row>
    <row r="16" spans="1:15" ht="30" customHeight="1" x14ac:dyDescent="0.25">
      <c r="B16"/>
      <c r="C16"/>
      <c r="D16"/>
      <c r="E16"/>
      <c r="F16"/>
      <c r="G16"/>
      <c r="I16" s="16"/>
      <c r="J16" s="16"/>
      <c r="K16" s="16"/>
      <c r="L16" s="16"/>
    </row>
    <row r="17" spans="2:12" ht="30" customHeight="1" x14ac:dyDescent="0.25">
      <c r="B17"/>
      <c r="C17"/>
      <c r="D17"/>
      <c r="E17"/>
      <c r="F17"/>
      <c r="G17"/>
      <c r="I17" s="16"/>
      <c r="J17" s="16"/>
      <c r="K17" s="16"/>
      <c r="L17" s="16"/>
    </row>
    <row r="18" spans="2:12" ht="30" customHeight="1" x14ac:dyDescent="0.25">
      <c r="B18"/>
      <c r="C18"/>
      <c r="D18"/>
      <c r="E18"/>
      <c r="F18"/>
      <c r="G18"/>
      <c r="I18" s="16"/>
      <c r="J18" s="16"/>
      <c r="K18" s="16"/>
      <c r="L18" s="16"/>
    </row>
    <row r="19" spans="2:12" ht="30" customHeight="1" x14ac:dyDescent="0.25">
      <c r="B19"/>
      <c r="C19"/>
      <c r="D19"/>
      <c r="I19" s="16"/>
      <c r="J19" s="16"/>
      <c r="K19" s="16"/>
      <c r="L19" s="16"/>
    </row>
    <row r="20" spans="2:12" ht="30" customHeight="1" x14ac:dyDescent="0.25">
      <c r="B20"/>
      <c r="C20"/>
      <c r="D20"/>
      <c r="I20" s="16"/>
      <c r="J20" s="16"/>
      <c r="K20" s="16"/>
      <c r="L20" s="16"/>
    </row>
    <row r="21" spans="2:12" ht="30" customHeight="1" x14ac:dyDescent="0.25">
      <c r="F21" s="6" t="s">
        <v>35</v>
      </c>
      <c r="I21" s="16"/>
      <c r="J21" s="16"/>
      <c r="K21" s="16"/>
      <c r="L21" s="16"/>
    </row>
    <row r="22" spans="2:12" ht="30" customHeight="1" x14ac:dyDescent="0.25">
      <c r="I22" s="16"/>
      <c r="J22" s="16"/>
      <c r="K22" s="16"/>
      <c r="L22" s="16"/>
    </row>
  </sheetData>
  <mergeCells count="14">
    <mergeCell ref="B4:B7"/>
    <mergeCell ref="B8:B10"/>
    <mergeCell ref="B11:B13"/>
    <mergeCell ref="B14:B15"/>
    <mergeCell ref="L1:N1"/>
    <mergeCell ref="I13:J13"/>
    <mergeCell ref="K13:L13"/>
    <mergeCell ref="B2:O2"/>
    <mergeCell ref="I3:J12"/>
    <mergeCell ref="K3:L12"/>
    <mergeCell ref="M3:O12"/>
    <mergeCell ref="B1:K1"/>
    <mergeCell ref="C4:C6"/>
    <mergeCell ref="C8:C12"/>
  </mergeCells>
  <dataValidations count="3">
    <dataValidation allowBlank="1" showInputMessage="1" showErrorMessage="1" prompt="I dettagli delle assegnazioni vengono aggiornati automaticamente nella tabella pivot Assegnazioni in questo foglio di lavoro. Il collegamento di spostamento al foglio di lavoro Programma assegnazioni si trova nella cella L1" sqref="A1" xr:uid="{00000000-0002-0000-0100-000000000000}"/>
    <dataValidation allowBlank="1" showInputMessage="1" showErrorMessage="1" prompt="Questa cella contiene il titolo. Il collegamento di spostamento al foglio di lavoro Programma assegnazioni si trova nella cella a destra. L'istruttore si trova nella cella sottostante" sqref="B1:K1" xr:uid="{00000000-0002-0000-0100-000001000000}"/>
    <dataValidation allowBlank="1" showInputMessage="1" showErrorMessage="1" prompt="Il collegamento di spostamento al foglio di lavoro Programma assegnazioni si trova in questa cella" sqref="L1:N1" xr:uid="{00000000-0002-0000-0100-000002000000}"/>
  </dataValidations>
  <hyperlinks>
    <hyperlink ref="L1:N1" location="'Programma assegnazioni'!A1" tooltip="Selezionare per passare al foglio di lavoro Programma assegnazioni" display="&lt; PROGRAMMA ASSEGNAZIONI" xr:uid="{00000000-0004-0000-0100-000000000000}"/>
  </hyperlinks>
  <printOptions horizontalCentered="1"/>
  <pageMargins left="0.25" right="0.25" top="0.75" bottom="0.75" header="0.3" footer="0.3"/>
  <pageSetup paperSize="9" fitToHeight="0" orientation="landscape" horizontalDpi="1200"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Programma assegnazioni</vt:lpstr>
      <vt:lpstr>Dettagli assegnazioni</vt:lpstr>
      <vt:lpstr>'Dettagli assegnazioni'!Area_stampa</vt:lpstr>
      <vt:lpstr>'Dettagli assegnazioni'!Titoli_stampa</vt:lpstr>
      <vt:lpstr>'Programma assegnazioni'!Titoli_stampa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2017-12-29T03:43:44Z</dcterms:created>
  <dcterms:modified xsi:type="dcterms:W3CDTF">2018-05-22T08:55:28Z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2017-12-29T03:43:47.9399250Z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