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0342480-8881-4DD0-A541-A04B9947A399}" xr6:coauthVersionLast="43" xr6:coauthVersionMax="43" xr10:uidLastSave="{00000000-0000-0000-0000-000000000000}"/>
  <bookViews>
    <workbookView xWindow="-120" yWindow="-120" windowWidth="24510" windowHeight="16215" tabRatio="783" xr2:uid="{00000000-000D-0000-FFFF-FFFF00000000}"/>
  </bookViews>
  <sheets>
    <sheet name="Elenco corsi" sheetId="1" r:id="rId1"/>
    <sheet name="Scadenze" sheetId="2" r:id="rId2"/>
    <sheet name="Programma settimanale" sheetId="7" r:id="rId3"/>
    <sheet name="Calendario del semestre" sheetId="3" r:id="rId4"/>
  </sheets>
  <definedNames>
    <definedName name="AnnoProgramma">'Calendario del semestre'!$R$4</definedName>
    <definedName name="_xlnm.Print_Area" localSheetId="3">'Calendario del semestre'!$A$1:$R$17</definedName>
    <definedName name="_xlnm.Print_Area" localSheetId="0">'Elenco corsi'!$A$1:$K$9</definedName>
    <definedName name="_xlnm.Print_Area" localSheetId="2">'Programma settimanale'!$A$1:$E$9</definedName>
    <definedName name="_xlnm.Print_Area" localSheetId="1">Scadenze!$A$1:$H$9</definedName>
    <definedName name="Area_Stampa_Programma">OFFSET('Programma settimanale'!$B$2:$D489,,,COUNTA('Programma settimanale'!$D:$D))</definedName>
    <definedName name="ElencoCorsi">TabellaElenchiCorsi[ID CORSO]</definedName>
    <definedName name="FineProgramma">'Calendario del semestre'!$R$8</definedName>
    <definedName name="GiorniDellaSettimana">TabellaElenchiCorsi[GIORNO]</definedName>
    <definedName name="InizioProgramma">'Calendario del semestre'!$R$6</definedName>
    <definedName name="SemestreProgramma">'Calendario del semestre'!$R$2</definedName>
    <definedName name="_xlnm.Print_Titles" localSheetId="0">'Elenco corsi'!$2:$2</definedName>
    <definedName name="_xlnm.Print_Titles" localSheetId="2">'Programma settimanale'!$2:$2</definedName>
    <definedName name="_xlnm.Print_Titles" localSheetId="1">Scadenze!$2:$2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10" i="3" l="1"/>
  <c r="M10" i="3"/>
  <c r="E2" i="3"/>
  <c r="M2" i="3"/>
  <c r="L10" i="3"/>
  <c r="D10" i="3"/>
  <c r="L2" i="3"/>
  <c r="D2" i="3"/>
  <c r="R8" i="3"/>
  <c r="G6" i="2"/>
  <c r="G5" i="2"/>
  <c r="R4" i="3"/>
  <c r="G8" i="2"/>
  <c r="G7" i="2"/>
  <c r="J12" i="3" l="1"/>
  <c r="K12" i="3" s="1"/>
  <c r="L12" i="3" s="1"/>
  <c r="M12" i="3" s="1"/>
  <c r="N12" i="3" s="1"/>
  <c r="O12" i="3" s="1"/>
  <c r="P12" i="3" s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G3" i="2" l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C4" i="2" l="1"/>
  <c r="C6" i="2"/>
  <c r="C7" i="2"/>
  <c r="C9" i="2"/>
  <c r="C3" i="2"/>
  <c r="C8" i="2"/>
  <c r="C5" i="2"/>
  <c r="J10" i="3" l="1"/>
  <c r="B10" i="3"/>
  <c r="B2" i="3"/>
  <c r="J9" i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C14" i="3" l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K16" i="3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<sst xmlns="http://schemas.openxmlformats.org/spreadsheetml/2006/main" count="121" uniqueCount="47">
  <si>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ELENCO CORSI</t>
  </si>
  <si>
    <t>ID CORSO</t>
  </si>
  <si>
    <t>CS 120</t>
  </si>
  <si>
    <t>WR 121</t>
  </si>
  <si>
    <t>SP 111</t>
  </si>
  <si>
    <t>PSY 101</t>
  </si>
  <si>
    <t>NOME</t>
  </si>
  <si>
    <t>Introduzione alle applicazioni informatiche</t>
  </si>
  <si>
    <t>Letteratura italiana</t>
  </si>
  <si>
    <t>Arte oratoria</t>
  </si>
  <si>
    <t>Psicologia di base</t>
  </si>
  <si>
    <t>DOCENTE</t>
  </si>
  <si>
    <t>Docente 1</t>
  </si>
  <si>
    <t>Istruttore 2</t>
  </si>
  <si>
    <t>Docente 3</t>
  </si>
  <si>
    <t>Docente 4</t>
  </si>
  <si>
    <t>GIORNO</t>
  </si>
  <si>
    <t>Lunedì</t>
  </si>
  <si>
    <t>Mercoledì</t>
  </si>
  <si>
    <t>Martedì</t>
  </si>
  <si>
    <t>Giovedì</t>
  </si>
  <si>
    <t>Venerdì</t>
  </si>
  <si>
    <t>ANNO</t>
  </si>
  <si>
    <t>SEMESTRE</t>
  </si>
  <si>
    <t>Primavera</t>
  </si>
  <si>
    <t>ORA INIZIO</t>
  </si>
  <si>
    <t>ORA FINE</t>
  </si>
  <si>
    <t>DURATA</t>
  </si>
  <si>
    <t>Scadenze</t>
  </si>
  <si>
    <t>DESCRIZIONE ELEMENTO</t>
  </si>
  <si>
    <t>Test n. 1</t>
  </si>
  <si>
    <t>Assegnazione n. 2</t>
  </si>
  <si>
    <t>Assegnazione n. 3</t>
  </si>
  <si>
    <t>Presentazione n. 1</t>
  </si>
  <si>
    <t>Carta</t>
  </si>
  <si>
    <t>SCADENZA</t>
  </si>
  <si>
    <t>PROGRAMMA SETTIMANALE</t>
  </si>
  <si>
    <t>CALENDARIO DE SEMESTRE</t>
  </si>
  <si>
    <t>LUN</t>
  </si>
  <si>
    <t>MAR</t>
  </si>
  <si>
    <t>MER</t>
  </si>
  <si>
    <t>GIO</t>
  </si>
  <si>
    <t>VEN</t>
  </si>
  <si>
    <t>SAB</t>
  </si>
  <si>
    <t>DOM</t>
  </si>
  <si>
    <t>DATA DI INIZIO</t>
  </si>
  <si>
    <t>DATA DI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</si>
</sst>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41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 applyBorder="1">
      <alignment vertical="center" wrapText="1"/>
    </xf>
    <xf numFmtId="0" fontId="0" fillId="0" borderId="0" xfId="0" applyNumberFormat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 wrapText="1"/>
    </xf>
    <xf numFmtId="0" fontId="0" fillId="0" borderId="0" xfId="0">
      <alignment vertical="center" wrapText="1"/>
    </xf>
    <xf numFmtId="168" fontId="0" fillId="0" borderId="0" xfId="0" applyNumberFormat="1" applyAlignment="1">
      <alignment horizontal="left" vertical="center"/>
    </xf>
    <xf numFmtId="14" fontId="6" fillId="0" borderId="0" xfId="12" applyNumberFormat="1" applyBorder="1">
      <alignment horizontal="left" vertical="center"/>
    </xf>
    <xf numFmtId="168" fontId="0" fillId="0" borderId="0" xfId="0" applyNumberFormat="1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Data" xfId="12" xr:uid="{00000000-0005-0000-0000-000004000000}"/>
    <cellStyle name="Migliaia" xfId="6" builtinId="3" customBuiltin="1"/>
    <cellStyle name="Migliaia [0]" xfId="7" builtinId="6" customBuiltin="1"/>
    <cellStyle name="Normale" xfId="0" builtinId="0" customBuiltin="1"/>
    <cellStyle name="Nota" xfId="11" builtinId="10" customBuiltin="1"/>
    <cellStyle name="Ora" xfId="13" xr:uid="{00000000-0005-0000-0000-00000C000000}"/>
    <cellStyle name="Percentuale" xfId="10" builtinId="5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Valuta" xfId="8" builtinId="4" customBuiltin="1"/>
    <cellStyle name="Valuta [0]" xfId="9" builtinId="7" customBuiltin="1"/>
  </cellStyles>
  <dxfs count="46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numFmt numFmtId="19" formatCode="dd/mm/yyyy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StilePivotChiaro2 2" table="0" count="5" xr9:uid="{00000000-0011-0000-FFFF-FFFF00000000}">
      <tableStyleElement type="wholeTable" dxfId="45"/>
      <tableStyleElement type="headerRow" dxfId="44"/>
      <tableStyleElement type="totalRow" dxfId="43"/>
      <tableStyleElement type="firstRowSubheading" dxfId="42"/>
      <tableStyleElement type="thirdRowSubheading" dxfId="41"/>
    </tableStyle>
    <tableStyle name="Semestre in sintesi" pivot="0" count="3" xr9:uid="{00000000-0011-0000-FFFF-FFFF01000000}">
      <tableStyleElement type="wholeTable" dxfId="40"/>
      <tableStyleElement type="headerRow" dxfId="39"/>
      <tableStyleElement type="firstRowStripe" dxfId="38"/>
    </tableStyle>
    <tableStyle name="TabellaPivot2 Semestre in sintesi" table="0" count="2" xr9:uid="{00000000-0011-0000-FFFF-FFFF02000000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ttangolo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SUGGERIMENTO ELENCO DEI CORSI: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Immettere i singoli corsi in questa tabella. La durata dei corsi viene aggiornata automaticamente.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ttangolo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SUGGERIMENTO IMMISSIONE DATI ATTIVITÀ: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Selezionare un ID Corso.</a:t>
          </a:r>
          <a:r>
            <a:rPr lang="it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it" sz="1100" b="0" i="1">
              <a:ln>
                <a:noFill/>
              </a:ln>
              <a:solidFill>
                <a:schemeClr val="tx1"/>
              </a:solidFill>
            </a:rPr>
            <a:t>Il nome del corso viene compilato automaticamente.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Dopo aver aggiornato il foglio dell’elenco dei corsi, aggiornare il programma settimanale per visualizzare le modifiche.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Rettangolo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SUGGERIMENTO PROGRAMMA SETTIMANALE: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Per aggiornare il programma settimanale, aggiornare il programma.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ttangolo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SUGGERIMENTO CALENDARIO DEL SEMESTRE: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Immettere Anno, Data di inizio e Data di fine</a:t>
          </a:r>
          <a:r>
            <a:rPr lang="en" sz="1100" b="1" i="1">
              <a:ln>
                <a:noFill/>
              </a:ln>
              <a:solidFill>
                <a:schemeClr val="tx1"/>
              </a:solidFill>
            </a:rPr>
            <a:t> </a:t>
          </a:r>
          <a:r>
            <a:rPr lang="en" sz="1100" b="0" i="1">
              <a:ln>
                <a:noFill/>
              </a:ln>
              <a:solidFill>
                <a:schemeClr val="tx1"/>
              </a:solidFill>
            </a:rPr>
            <a:t>per visualizzare un programma quadrimestrale.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it" sz="1100" b="0" i="1">
              <a:ln>
                <a:noFill/>
              </a:ln>
              <a:solidFill>
                <a:schemeClr val="tx1"/>
              </a:solidFill>
            </a:rPr>
            <a:t>Giorni con scadenze visualizzati in rosso.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06.769138773147" createdVersion="5" refreshedVersion="6" minRefreshableVersion="3" recordCount="7" xr:uid="{00000000-000A-0000-FFFF-FFFF00000000}">
  <cacheSource type="worksheet">
    <worksheetSource name="TabellaElenchiCorsi"/>
  </cacheSource>
  <cacheFields count="9">
    <cacheField name="ID CORSO" numFmtId="0">
      <sharedItems/>
    </cacheField>
    <cacheField name="NOME" numFmtId="0">
      <sharedItems count="4">
        <s v="Introduzione alle applicazioni informatiche"/>
        <s v="Letteratura italiana"/>
        <s v="Arte oratoria"/>
        <s v="Psicologia di base"/>
      </sharedItems>
    </cacheField>
    <cacheField name="DOCENTE" numFmtId="0">
      <sharedItems/>
    </cacheField>
    <cacheField name="GIORNO" numFmtId="0">
      <sharedItems count="5">
        <s v="Lunedì"/>
        <s v="Mercoledì"/>
        <s v="Martedì"/>
        <s v="Giovedì"/>
        <s v="Venerdì"/>
      </sharedItems>
    </cacheField>
    <cacheField name="ANNO" numFmtId="0">
      <sharedItems containsSemiMixedTypes="0" containsString="0" containsNumber="1" containsInteger="1" minValue="2019" maxValue="2019"/>
    </cacheField>
    <cacheField name="SEMESTRE" numFmtId="0">
      <sharedItems/>
    </cacheField>
    <cacheField name="ORA INIZIO" numFmtId="16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ORA FINE" numFmtId="168">
      <sharedItems containsSemiMixedTypes="0" containsNonDate="0" containsDate="1" containsString="0" minDate="1899-12-30T11:00:00" maxDate="1899-12-30T15:30:00"/>
    </cacheField>
    <cacheField name="DURATA" numFmtId="16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Docente 1"/>
    <x v="0"/>
    <n v="2019"/>
    <s v="Primavera"/>
    <x v="0"/>
    <d v="1899-12-30T15:30:00"/>
    <d v="1899-12-30T01:30:00"/>
  </r>
  <r>
    <s v="CS 120"/>
    <x v="0"/>
    <s v="Docente 1"/>
    <x v="1"/>
    <n v="2019"/>
    <s v="Primavera"/>
    <x v="0"/>
    <d v="1899-12-30T15:30:00"/>
    <d v="1899-12-30T01:30:00"/>
  </r>
  <r>
    <s v="WR 121"/>
    <x v="1"/>
    <s v="Istruttore 2"/>
    <x v="2"/>
    <n v="2019"/>
    <s v="Primavera"/>
    <x v="1"/>
    <d v="1899-12-30T11:30:00"/>
    <d v="1899-12-30T01:30:00"/>
  </r>
  <r>
    <s v="WR 121"/>
    <x v="1"/>
    <s v="Istruttore 2"/>
    <x v="3"/>
    <n v="2019"/>
    <s v="Primavera"/>
    <x v="1"/>
    <d v="1899-12-30T11:30:00"/>
    <d v="1899-12-30T01:30:00"/>
  </r>
  <r>
    <s v="SP 111"/>
    <x v="2"/>
    <s v="Docente 3"/>
    <x v="0"/>
    <n v="2019"/>
    <s v="Primavera"/>
    <x v="2"/>
    <d v="1899-12-30T12:00:00"/>
    <d v="1899-12-30T01:00:00"/>
  </r>
  <r>
    <s v="SP 111"/>
    <x v="2"/>
    <s v="Docente 3"/>
    <x v="1"/>
    <n v="2019"/>
    <s v="Primavera"/>
    <x v="2"/>
    <d v="1899-12-30T12:00:00"/>
    <d v="1899-12-30T01:00:00"/>
  </r>
  <r>
    <s v="PSY 101"/>
    <x v="3"/>
    <s v="Docente 4"/>
    <x v="4"/>
    <n v="2019"/>
    <s v="Primavera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ReportProgrammaSettimanale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/>
    </i>
    <i r="1">
      <x v="2"/>
      <x v="1"/>
    </i>
    <i>
      <x v="1"/>
      <x/>
      <x v="2"/>
    </i>
    <i>
      <x v="2"/>
      <x v="1"/>
      <x/>
    </i>
    <i r="1">
      <x v="2"/>
      <x v="1"/>
    </i>
    <i>
      <x v="3"/>
      <x/>
      <x v="2"/>
    </i>
    <i>
      <x v="4"/>
      <x/>
      <x v="3"/>
    </i>
  </rowItems>
  <colItems count="1">
    <i/>
  </colItems>
  <pivotTableStyleInfo name="TabellaPivot2 Semestre in sintesi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Elenco dei corsi e orari di inizio per ogni giorn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ElenchiCorsi" displayName="TabellaElenchiCorsi" ref="B2:J9" dataDxfId="35">
  <tableColumns count="9">
    <tableColumn id="1" xr3:uid="{00000000-0010-0000-0000-000001000000}" name="ID CORSO" totalsRowLabel="Totale" dataDxfId="34" totalsRowDxfId="33"/>
    <tableColumn id="2" xr3:uid="{00000000-0010-0000-0000-000002000000}" name="NOME" dataDxfId="32" totalsRowDxfId="31"/>
    <tableColumn id="3" xr3:uid="{00000000-0010-0000-0000-000003000000}" name="DOCENTE" dataDxfId="30" totalsRowDxfId="29"/>
    <tableColumn id="4" xr3:uid="{00000000-0010-0000-0000-000004000000}" name="GIORNO" dataDxfId="28" totalsRowDxfId="27"/>
    <tableColumn id="5" xr3:uid="{00000000-0010-0000-0000-000005000000}" name="ANNO" dataDxfId="26" totalsRowDxfId="25">
      <calculatedColumnFormula>YEAR(TODAY())</calculatedColumnFormula>
    </tableColumn>
    <tableColumn id="6" xr3:uid="{00000000-0010-0000-0000-000006000000}" name="SEMESTRE" dataDxfId="24" totalsRowDxfId="23"/>
    <tableColumn id="7" xr3:uid="{00000000-0010-0000-0000-000007000000}" name="ORA INIZIO" dataDxfId="22" totalsRowDxfId="21"/>
    <tableColumn id="8" xr3:uid="{00000000-0010-0000-0000-000008000000}" name="ORA FINE" dataDxfId="20" totalsRowDxfId="19"/>
    <tableColumn id="9" xr3:uid="{00000000-0010-0000-0000-000009000000}" name="DURATA" totalsRowFunction="count" dataDxfId="18" totalsRowDxfId="17">
      <calculatedColumnFormula>IF(AND(ISNUMBER(TabellaElenchiCorsi[[#This Row],[ORA FINE]]),ISNUMBER(TabellaElenchiCorsi[[#This Row],[ORA INIZIO]])),TabellaElenchiCorsi[[#This Row],[ORA FINE]]-TabellaElenchiCorsi[[#This Row],[ORA INIZIO]],"")</calculatedColumnFormula>
    </tableColumn>
  </tableColumns>
  <tableStyleInfo name="Semestre in sintesi" showFirstColumn="0" showLastColumn="0" showRowStripes="1" showColumnStripes="0"/>
  <extLst>
    <ext xmlns:x14="http://schemas.microsoft.com/office/spreadsheetml/2009/9/main" uri="{504A1905-F514-4f6f-8877-14C23A59335A}">
      <x14:table altTextSummary="Immettere ID corso, nome del corso, nome del docente, giorno, anno, date di inizio e di fine. Selezionare il nome del semestre in questa tabella. La durata viene calcolata automaticamente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voro" displayName="Lavoro" ref="B2:G9" dataDxfId="16">
  <autoFilter ref="B2:G9" xr:uid="{00000000-0009-0000-0100-000002000000}"/>
  <tableColumns count="6">
    <tableColumn id="1" xr3:uid="{00000000-0010-0000-0100-000001000000}" name="ID CORSO" totalsRowLabel="Totale" dataDxfId="15" totalsRowDxfId="14"/>
    <tableColumn id="6" xr3:uid="{00000000-0010-0000-0100-000006000000}" name="NOME" dataDxfId="13" totalsRowDxfId="12">
      <calculatedColumnFormula>IFERROR(VLOOKUP(Lavoro[[#This Row],[ID CORSO]],TabellaElenchiCorsi[],2,0),"")</calculatedColumnFormula>
    </tableColumn>
    <tableColumn id="2" xr3:uid="{00000000-0010-0000-0100-000002000000}" name="ANNO" dataDxfId="11" totalsRowDxfId="10">
      <calculatedColumnFormula>YEAR(TODAY())</calculatedColumnFormula>
    </tableColumn>
    <tableColumn id="3" xr3:uid="{00000000-0010-0000-0100-000003000000}" name="SEMESTRE" dataDxfId="9" totalsRowDxfId="8"/>
    <tableColumn id="4" xr3:uid="{00000000-0010-0000-0100-000004000000}" name="DESCRIZIONE ELEMENTO" dataDxfId="7" totalsRowDxfId="6"/>
    <tableColumn id="5" xr3:uid="{00000000-0010-0000-0100-000005000000}" name="SCADENZA" totalsRowFunction="count" dataDxfId="5" totalsRowDxfId="4" dataCellStyle="Data"/>
  </tableColumns>
  <tableStyleInfo name="Semestre in sintesi" showFirstColumn="0" showLastColumn="0" showRowStripes="1" showColumnStripes="0"/>
  <extLst>
    <ext xmlns:x14="http://schemas.microsoft.com/office/spreadsheetml/2009/9/main" uri="{504A1905-F514-4f6f-8877-14C23A59335A}">
      <x14:table altTextSummary="Selezionare ID del corso e nome semestre, quindi immettere l'anno, la descrizione dell’elemento e la data di scadenza in questa tabella. Il nome viene aggiornato automaticamente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3.25" customWidth="1"/>
    <col min="3" max="3" width="37" bestFit="1" customWidth="1"/>
    <col min="4" max="4" width="19.5" customWidth="1"/>
    <col min="5" max="5" width="13.625" customWidth="1"/>
    <col min="6" max="6" width="9.875" customWidth="1"/>
    <col min="7" max="7" width="12.375" customWidth="1"/>
    <col min="8" max="9" width="14.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2:12" ht="30" customHeight="1" x14ac:dyDescent="0.3">
      <c r="B2" s="6" t="s">
        <v>1</v>
      </c>
      <c r="C2" s="6" t="s">
        <v>6</v>
      </c>
      <c r="D2" s="6" t="s">
        <v>11</v>
      </c>
      <c r="E2" s="6" t="s">
        <v>16</v>
      </c>
      <c r="F2" s="6" t="s">
        <v>22</v>
      </c>
      <c r="G2" s="6" t="s">
        <v>23</v>
      </c>
      <c r="H2" s="28" t="s">
        <v>25</v>
      </c>
      <c r="I2" s="28" t="s">
        <v>26</v>
      </c>
      <c r="J2" s="6" t="s">
        <v>27</v>
      </c>
    </row>
    <row r="3" spans="2:12" ht="30" customHeight="1" x14ac:dyDescent="0.3">
      <c r="B3" s="10" t="s">
        <v>2</v>
      </c>
      <c r="C3" s="10" t="s">
        <v>7</v>
      </c>
      <c r="D3" s="10" t="s">
        <v>12</v>
      </c>
      <c r="E3" s="10" t="s">
        <v>17</v>
      </c>
      <c r="F3" s="10">
        <f ca="1">YEAR(TODAY())</f>
        <v>2019</v>
      </c>
      <c r="G3" s="10" t="s">
        <v>24</v>
      </c>
      <c r="H3" s="32">
        <v>0.58333333333333337</v>
      </c>
      <c r="I3" s="32">
        <v>0.64583333333333337</v>
      </c>
      <c r="J3" s="11">
        <f>IF(AND(ISNUMBER(TabellaElenchiCorsi[[#This Row],[ORA FINE]]),ISNUMBER(TabellaElenchiCorsi[[#This Row],[ORA INIZIO]])),TabellaElenchiCorsi[[#This Row],[ORA FINE]]-TabellaElenchiCorsi[[#This Row],[ORA INIZIO]],"")</f>
        <v>6.25E-2</v>
      </c>
      <c r="L3" s="36"/>
    </row>
    <row r="4" spans="2:12" ht="30" customHeight="1" x14ac:dyDescent="0.3">
      <c r="B4" s="10" t="s">
        <v>2</v>
      </c>
      <c r="C4" s="10" t="s">
        <v>7</v>
      </c>
      <c r="D4" s="10" t="s">
        <v>12</v>
      </c>
      <c r="E4" s="10" t="s">
        <v>18</v>
      </c>
      <c r="F4" s="10">
        <f t="shared" ref="F4:F9" ca="1" si="0">YEAR(TODAY())</f>
        <v>2019</v>
      </c>
      <c r="G4" s="10" t="s">
        <v>24</v>
      </c>
      <c r="H4" s="32">
        <v>0.58333333333333337</v>
      </c>
      <c r="I4" s="32">
        <v>0.64583333333333337</v>
      </c>
      <c r="J4" s="11">
        <f>IF(AND(ISNUMBER(TabellaElenchiCorsi[[#This Row],[ORA FINE]]),ISNUMBER(TabellaElenchiCorsi[[#This Row],[ORA INIZIO]])),TabellaElenchiCorsi[[#This Row],[ORA FINE]]-TabellaElenchiCorsi[[#This Row],[ORA INIZIO]],"")</f>
        <v>6.25E-2</v>
      </c>
      <c r="L4" s="36"/>
    </row>
    <row r="5" spans="2:12" ht="30" customHeight="1" x14ac:dyDescent="0.3">
      <c r="B5" s="10" t="s">
        <v>3</v>
      </c>
      <c r="C5" s="10" t="s">
        <v>8</v>
      </c>
      <c r="D5" s="10" t="s">
        <v>13</v>
      </c>
      <c r="E5" s="10" t="s">
        <v>19</v>
      </c>
      <c r="F5" s="10">
        <f t="shared" ca="1" si="0"/>
        <v>2019</v>
      </c>
      <c r="G5" s="10" t="s">
        <v>24</v>
      </c>
      <c r="H5" s="32">
        <v>0.41666666666666669</v>
      </c>
      <c r="I5" s="32">
        <v>0.47916666666666669</v>
      </c>
      <c r="J5" s="11">
        <f>IF(AND(ISNUMBER(TabellaElenchiCorsi[[#This Row],[ORA FINE]]),ISNUMBER(TabellaElenchiCorsi[[#This Row],[ORA INIZIO]])),TabellaElenchiCorsi[[#This Row],[ORA FINE]]-TabellaElenchiCorsi[[#This Row],[ORA INIZIO]],"")</f>
        <v>6.25E-2</v>
      </c>
      <c r="L5" s="36"/>
    </row>
    <row r="6" spans="2:12" ht="30" customHeight="1" x14ac:dyDescent="0.3">
      <c r="B6" s="10" t="s">
        <v>3</v>
      </c>
      <c r="C6" s="10" t="s">
        <v>8</v>
      </c>
      <c r="D6" s="10" t="s">
        <v>13</v>
      </c>
      <c r="E6" s="10" t="s">
        <v>20</v>
      </c>
      <c r="F6" s="10">
        <f t="shared" ca="1" si="0"/>
        <v>2019</v>
      </c>
      <c r="G6" s="10" t="s">
        <v>24</v>
      </c>
      <c r="H6" s="32">
        <v>0.41666666666666669</v>
      </c>
      <c r="I6" s="32">
        <v>0.47916666666666669</v>
      </c>
      <c r="J6" s="11">
        <f>IF(AND(ISNUMBER(TabellaElenchiCorsi[[#This Row],[ORA FINE]]),ISNUMBER(TabellaElenchiCorsi[[#This Row],[ORA INIZIO]])),TabellaElenchiCorsi[[#This Row],[ORA FINE]]-TabellaElenchiCorsi[[#This Row],[ORA INIZIO]],"")</f>
        <v>6.25E-2</v>
      </c>
      <c r="L6" s="36"/>
    </row>
    <row r="7" spans="2:12" ht="30" customHeight="1" x14ac:dyDescent="0.3">
      <c r="B7" s="10" t="s">
        <v>4</v>
      </c>
      <c r="C7" s="10" t="s">
        <v>9</v>
      </c>
      <c r="D7" s="10" t="s">
        <v>14</v>
      </c>
      <c r="E7" s="10" t="s">
        <v>17</v>
      </c>
      <c r="F7" s="10">
        <f t="shared" ca="1" si="0"/>
        <v>2019</v>
      </c>
      <c r="G7" s="10" t="s">
        <v>24</v>
      </c>
      <c r="H7" s="32">
        <v>0.45833333333333331</v>
      </c>
      <c r="I7" s="32">
        <v>0.5</v>
      </c>
      <c r="J7" s="11">
        <f>IF(AND(ISNUMBER(TabellaElenchiCorsi[[#This Row],[ORA FINE]]),ISNUMBER(TabellaElenchiCorsi[[#This Row],[ORA INIZIO]])),TabellaElenchiCorsi[[#This Row],[ORA FINE]]-TabellaElenchiCorsi[[#This Row],[ORA INIZIO]],"")</f>
        <v>4.1666666666666685E-2</v>
      </c>
      <c r="L7" s="36"/>
    </row>
    <row r="8" spans="2:12" ht="30" customHeight="1" x14ac:dyDescent="0.3">
      <c r="B8" s="10" t="s">
        <v>4</v>
      </c>
      <c r="C8" s="10" t="s">
        <v>9</v>
      </c>
      <c r="D8" s="10" t="s">
        <v>14</v>
      </c>
      <c r="E8" s="10" t="s">
        <v>18</v>
      </c>
      <c r="F8" s="10">
        <f t="shared" ca="1" si="0"/>
        <v>2019</v>
      </c>
      <c r="G8" s="10" t="s">
        <v>24</v>
      </c>
      <c r="H8" s="32">
        <v>0.45833333333333331</v>
      </c>
      <c r="I8" s="32">
        <v>0.5</v>
      </c>
      <c r="J8" s="11">
        <f>IF(AND(ISNUMBER(TabellaElenchiCorsi[[#This Row],[ORA FINE]]),ISNUMBER(TabellaElenchiCorsi[[#This Row],[ORA INIZIO]])),TabellaElenchiCorsi[[#This Row],[ORA FINE]]-TabellaElenchiCorsi[[#This Row],[ORA INIZIO]],"")</f>
        <v>4.1666666666666685E-2</v>
      </c>
      <c r="L8" s="36"/>
    </row>
    <row r="9" spans="2:12" ht="30" customHeight="1" x14ac:dyDescent="0.3">
      <c r="B9" s="10" t="s">
        <v>5</v>
      </c>
      <c r="C9" s="10" t="s">
        <v>10</v>
      </c>
      <c r="D9" s="10" t="s">
        <v>15</v>
      </c>
      <c r="E9" s="10" t="s">
        <v>21</v>
      </c>
      <c r="F9" s="10">
        <f t="shared" ca="1" si="0"/>
        <v>2019</v>
      </c>
      <c r="G9" s="10" t="s">
        <v>24</v>
      </c>
      <c r="H9" s="32">
        <v>0.41666666666666669</v>
      </c>
      <c r="I9" s="32">
        <v>0.45833333333333331</v>
      </c>
      <c r="J9" s="11">
        <f>IF(AND(ISNUMBER(TabellaElenchiCorsi[[#This Row],[ORA FINE]]),ISNUMBER(TabellaElenchiCorsi[[#This Row],[ORA INIZIO]])),TabellaElenchiCorsi[[#This Row],[ORA FINE]]-TabellaElenchiCorsi[[#This Row],[ORA INIZIO]],"")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Creare un elenco dei corsi nel foglio di lavoro. Immettere le informazioni nella tabella Elenco corsi. Immettere le scadenze, il programma settimanale e il calendario del semestre in altri fogli di lavoro. Il suggerimento si trova nella cella L3" sqref="A1" xr:uid="{00000000-0002-0000-0000-000000000000}"/>
    <dataValidation allowBlank="1" showInputMessage="1" showErrorMessage="1" prompt="Questa cella contiene il titolo del foglio di lavoro" sqref="B1:J1" xr:uid="{00000000-0002-0000-0000-000001000000}"/>
    <dataValidation allowBlank="1" showInputMessage="1" showErrorMessage="1" prompt="Immettere l’ID del corso in questa colonna sotto questa intestazione" sqref="B2" xr:uid="{00000000-0002-0000-0000-000002000000}"/>
    <dataValidation allowBlank="1" showInputMessage="1" showErrorMessage="1" prompt="Immettere il nome del corso in questa colonna sotto questa intestazione" sqref="C2" xr:uid="{00000000-0002-0000-0000-000003000000}"/>
    <dataValidation allowBlank="1" showInputMessage="1" showErrorMessage="1" prompt="Immettere il nome del docente in questa colonna sotto questa intestazione" sqref="D2" xr:uid="{00000000-0002-0000-0000-000004000000}"/>
    <dataValidation allowBlank="1" showInputMessage="1" showErrorMessage="1" prompt="Immettere il giorno in questa colonna sotto questa intestazione" sqref="E2" xr:uid="{00000000-0002-0000-0000-000005000000}"/>
    <dataValidation allowBlank="1" showInputMessage="1" showErrorMessage="1" prompt="Immettere l’anno in questa colonna sotto questa intestazione" sqref="F2" xr:uid="{00000000-0002-0000-0000-000006000000}"/>
    <dataValidation allowBlank="1" showInputMessage="1" showErrorMessage="1" prompt="Selezionare il nome del semestre in questa colonna sotto questa intestazione. Premere ALT+Freccia in giù per visualizzare le opzioni e poi Freccia in giù e INVIO per effettuare una selezione" sqref="G2" xr:uid="{00000000-0002-0000-0000-000007000000}"/>
    <dataValidation allowBlank="1" showInputMessage="1" showErrorMessage="1" prompt="Immettere l'ora di inizio in questa colonna sotto questa intestazione" sqref="H2" xr:uid="{00000000-0002-0000-0000-000008000000}"/>
    <dataValidation allowBlank="1" showInputMessage="1" showErrorMessage="1" prompt="Immettere l'ora di fine in questa colonna sotto questa intestazione" sqref="I2" xr:uid="{00000000-0002-0000-0000-000009000000}"/>
    <dataValidation allowBlank="1" showInputMessage="1" showErrorMessage="1" prompt="La durata viene calcolata automaticamente in questa colonna sotto questa intestazione" sqref="J2" xr:uid="{00000000-0002-0000-0000-00000A000000}"/>
    <dataValidation type="list" errorStyle="warning" allowBlank="1" showInputMessage="1" showErrorMessage="1" error="Selezionare il nome del semestre dall'elenco. Selezionare ANNULLA, quindi premere ALT+Freccia in giù per visualizzare le opzioni, quindi Freccia in giù e poi INVIO per effettuare una selezione" sqref="G3:G9" xr:uid="{00000000-0002-0000-0000-00000B000000}">
      <formula1>"Autunno,Inverno,Primavera,Estate"</formula1>
    </dataValidation>
    <dataValidation allowBlank="1" showInputMessage="1" showErrorMessage="1" prompt="SUGGERIMENTO SULL’ELENCO DEI CORSI: _x000a__x000a_Immettere i singoli corsi in questa tabella. La durata del corso viene aggiornata automaticamente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4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15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5" t="s">
        <v>28</v>
      </c>
      <c r="C1" s="35"/>
      <c r="D1" s="35"/>
      <c r="E1" s="35"/>
      <c r="F1" s="35"/>
      <c r="G1" s="35"/>
    </row>
    <row r="2" spans="2:9" ht="30" customHeight="1" x14ac:dyDescent="0.3">
      <c r="B2" s="6" t="s">
        <v>1</v>
      </c>
      <c r="C2" s="6" t="s">
        <v>6</v>
      </c>
      <c r="D2" s="6" t="s">
        <v>22</v>
      </c>
      <c r="E2" s="6" t="s">
        <v>23</v>
      </c>
      <c r="F2" s="6" t="s">
        <v>29</v>
      </c>
      <c r="G2" s="6" t="s">
        <v>35</v>
      </c>
    </row>
    <row r="3" spans="2:9" ht="30" customHeight="1" x14ac:dyDescent="0.3">
      <c r="B3" s="10" t="s">
        <v>3</v>
      </c>
      <c r="C3" s="10" t="str">
        <f>IFERROR(VLOOKUP(Lavoro[[#This Row],[ID CORSO]],TabellaElenchiCorsi[],2,0),"")</f>
        <v>Letteratura italiana</v>
      </c>
      <c r="D3" s="10">
        <f ca="1">YEAR(TODAY())</f>
        <v>2019</v>
      </c>
      <c r="E3" s="10" t="s">
        <v>24</v>
      </c>
      <c r="F3" s="10" t="s">
        <v>30</v>
      </c>
      <c r="G3" s="33">
        <f ca="1">DATE(YEAR(TODAY()),1,15)</f>
        <v>43480</v>
      </c>
      <c r="I3" s="36"/>
    </row>
    <row r="4" spans="2:9" ht="30" customHeight="1" x14ac:dyDescent="0.3">
      <c r="B4" s="10" t="s">
        <v>2</v>
      </c>
      <c r="C4" s="10" t="str">
        <f>IFERROR(VLOOKUP(Lavoro[[#This Row],[ID CORSO]],TabellaElenchiCorsi[],2,0),"")</f>
        <v>Introduzione alle applicazioni informatiche</v>
      </c>
      <c r="D4" s="10">
        <f t="shared" ref="D4:D9" ca="1" si="0">YEAR(TODAY())</f>
        <v>2019</v>
      </c>
      <c r="E4" s="10" t="s">
        <v>24</v>
      </c>
      <c r="F4" s="10" t="s">
        <v>31</v>
      </c>
      <c r="G4" s="33">
        <f ca="1">DATE(YEAR(TODAY()),2,4)</f>
        <v>43500</v>
      </c>
      <c r="I4" s="36"/>
    </row>
    <row r="5" spans="2:9" ht="30" customHeight="1" x14ac:dyDescent="0.3">
      <c r="B5" s="10" t="s">
        <v>3</v>
      </c>
      <c r="C5" s="10" t="str">
        <f>IFERROR(VLOOKUP(Lavoro[[#This Row],[ID CORSO]],TabellaElenchiCorsi[],2,0),"")</f>
        <v>Letteratura italiana</v>
      </c>
      <c r="D5" s="10">
        <f t="shared" ca="1" si="0"/>
        <v>2019</v>
      </c>
      <c r="E5" s="10" t="s">
        <v>24</v>
      </c>
      <c r="F5" s="10" t="s">
        <v>32</v>
      </c>
      <c r="G5" s="33">
        <f ca="1">DATE(YEAR(TODAY()),2,5)</f>
        <v>43501</v>
      </c>
      <c r="I5" s="36"/>
    </row>
    <row r="6" spans="2:9" ht="30" customHeight="1" x14ac:dyDescent="0.3">
      <c r="B6" s="10" t="s">
        <v>2</v>
      </c>
      <c r="C6" s="10" t="str">
        <f>IFERROR(VLOOKUP(Lavoro[[#This Row],[ID CORSO]],TabellaElenchiCorsi[],2,0),"")</f>
        <v>Introduzione alle applicazioni informatiche</v>
      </c>
      <c r="D6" s="10">
        <f t="shared" ca="1" si="0"/>
        <v>2019</v>
      </c>
      <c r="E6" s="10" t="s">
        <v>24</v>
      </c>
      <c r="F6" s="10" t="s">
        <v>33</v>
      </c>
      <c r="G6" s="33">
        <f ca="1">DATE(YEAR(TODAY()),2,18)</f>
        <v>43514</v>
      </c>
      <c r="I6" s="36"/>
    </row>
    <row r="7" spans="2:9" ht="30" customHeight="1" x14ac:dyDescent="0.3">
      <c r="B7" s="10" t="s">
        <v>2</v>
      </c>
      <c r="C7" s="10" t="str">
        <f>IFERROR(VLOOKUP(Lavoro[[#This Row],[ID CORSO]],TabellaElenchiCorsi[],2,0),"")</f>
        <v>Introduzione alle applicazioni informatiche</v>
      </c>
      <c r="D7" s="10">
        <f t="shared" ca="1" si="0"/>
        <v>2019</v>
      </c>
      <c r="E7" s="10" t="s">
        <v>24</v>
      </c>
      <c r="F7" s="10" t="s">
        <v>34</v>
      </c>
      <c r="G7" s="33">
        <f ca="1">DATE(YEAR(TODAY()),3,11)</f>
        <v>43535</v>
      </c>
      <c r="I7" s="36"/>
    </row>
    <row r="8" spans="2:9" ht="30" customHeight="1" x14ac:dyDescent="0.3">
      <c r="B8" s="10" t="s">
        <v>3</v>
      </c>
      <c r="C8" s="10" t="str">
        <f>IFERROR(VLOOKUP(Lavoro[[#This Row],[ID CORSO]],TabellaElenchiCorsi[],2,0),"")</f>
        <v>Letteratura italiana</v>
      </c>
      <c r="D8" s="10">
        <f t="shared" ca="1" si="0"/>
        <v>2019</v>
      </c>
      <c r="E8" s="10" t="s">
        <v>24</v>
      </c>
      <c r="F8" s="10" t="s">
        <v>31</v>
      </c>
      <c r="G8" s="33">
        <f ca="1">DATE(YEAR(TODAY()),3,17)</f>
        <v>43541</v>
      </c>
      <c r="I8" s="36"/>
    </row>
    <row r="9" spans="2:9" ht="30" customHeight="1" x14ac:dyDescent="0.3">
      <c r="B9" s="10" t="s">
        <v>3</v>
      </c>
      <c r="C9" s="10" t="str">
        <f>IFERROR(VLOOKUP(Lavoro[[#This Row],[ID CORSO]],TabellaElenchiCorsi[],2,0),"")</f>
        <v>Letteratura italiana</v>
      </c>
      <c r="D9" s="10">
        <f t="shared" ca="1" si="0"/>
        <v>2019</v>
      </c>
      <c r="E9" s="10" t="s">
        <v>24</v>
      </c>
      <c r="F9" s="10" t="s">
        <v>34</v>
      </c>
      <c r="G9" s="33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Immettere le scadenze nella tabella di lavoro del foglio di lavoro. Il suggerimento è nella cella I3_x000a_" sqref="A1" xr:uid="{00000000-0002-0000-0100-000001000000}"/>
    <dataValidation allowBlank="1" showInputMessage="1" showErrorMessage="1" prompt="Questa cella contiene il titolo del foglio di lavoro" sqref="B1:G1" xr:uid="{00000000-0002-0000-0100-000002000000}"/>
    <dataValidation allowBlank="1" showInputMessage="1" showErrorMessage="1" prompt="Selezionare l’ID corso in questa colonna sotto questa intestazione. Premere ALT+Freccia in giù per le opzioni, quindi Freccia in giù e INVIO per effettuare una selezione. Utilizzare i filtri delle intestazioni per trovare voci specifiche" sqref="B2" xr:uid="{00000000-0002-0000-0100-000003000000}"/>
    <dataValidation allowBlank="1" showInputMessage="1" showErrorMessage="1" prompt="Il nome del corso viene aggiornato automaticamente in questa colonna sotto questa intestazione" sqref="C2" xr:uid="{00000000-0002-0000-0100-000004000000}"/>
    <dataValidation allowBlank="1" showInputMessage="1" showErrorMessage="1" prompt="Immettere l’anno in questa colonna sotto questa intestazione" sqref="D2" xr:uid="{00000000-0002-0000-0100-000005000000}"/>
    <dataValidation allowBlank="1" showInputMessage="1" showErrorMessage="1" prompt="Selezionare il nome del semestre in questa colonna sotto questa intestazione. Premere ALT+Freccia in giù per visualizzare le opzioni e poi Freccia in giù e INVIO per effettuare una selezione" sqref="E2" xr:uid="{00000000-0002-0000-0100-000006000000}"/>
    <dataValidation allowBlank="1" showInputMessage="1" showErrorMessage="1" prompt="Immettere la descrizione dell’elemento in questa colonna sotto questa intestazione" sqref="F2" xr:uid="{00000000-0002-0000-0100-000007000000}"/>
    <dataValidation allowBlank="1" showInputMessage="1" showErrorMessage="1" prompt="Immettere la data di scadenza in questa colonna sotto questa intestazione" sqref="G2" xr:uid="{00000000-0002-0000-0100-000008000000}"/>
    <dataValidation type="list" errorStyle="warning" allowBlank="1" showInputMessage="1" showErrorMessage="1" error="Selezionare l’ID corso dall'elenco. Selezionare ANNULLA, quindi premere ALT+Freccia in giù per visualizzare le opzioni e poi Freccia in giù e INVIO per effettuare una selezione" sqref="B3:B9" xr:uid="{00000000-0002-0000-0100-000009000000}">
      <formula1>ElencoCorsi</formula1>
    </dataValidation>
    <dataValidation type="list" errorStyle="warning" allowBlank="1" showInputMessage="1" showErrorMessage="1" error="Selezionare il nome del semestre dall'elenco. Selezionare ANNULLA, quindi premere ALT+Freccia in giù per visualizzare le opzioni, quindi Freccia in giù e poi INVIO per effettuare una selezione" sqref="E3:E9" xr:uid="{00000000-0002-0000-0100-00000A000000}">
      <formula1>"Autunno,Inverno,Primavera,Estate"</formula1>
    </dataValidation>
    <dataValidation allowBlank="1" showInputMessage="1" showErrorMessage="1" prompt="SUGGERIMENTO IMMISSIONE DI DATI DI LAVORO_x000a__x000a_Seleziona un ID corso. Il nome del corso viene popolato automaticamente. _x000a__x000a_Aggiorna prima il foglio di elenco dei corsi e quindi il programma settimanale per vedere le modifiche.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5.5" style="27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5" t="s">
        <v>36</v>
      </c>
      <c r="C1" s="35"/>
      <c r="D1" s="35"/>
    </row>
    <row r="2" spans="2:6" ht="16.5" x14ac:dyDescent="0.3">
      <c r="B2" s="12" t="s">
        <v>16</v>
      </c>
      <c r="C2" s="12" t="s">
        <v>25</v>
      </c>
      <c r="D2" s="12" t="s">
        <v>6</v>
      </c>
    </row>
    <row r="3" spans="2:6" ht="30" customHeight="1" x14ac:dyDescent="0.3">
      <c r="B3" s="31" t="s">
        <v>17</v>
      </c>
      <c r="C3" s="34">
        <v>0.45833333333333331</v>
      </c>
      <c r="D3" s="31" t="s">
        <v>9</v>
      </c>
      <c r="F3" s="36"/>
    </row>
    <row r="4" spans="2:6" ht="30" customHeight="1" x14ac:dyDescent="0.3">
      <c r="C4" s="34">
        <v>0.58333333333333337</v>
      </c>
      <c r="D4" s="31" t="s">
        <v>7</v>
      </c>
      <c r="F4" s="36"/>
    </row>
    <row r="5" spans="2:6" ht="30" customHeight="1" x14ac:dyDescent="0.3">
      <c r="B5" s="31" t="s">
        <v>19</v>
      </c>
      <c r="C5" s="34">
        <v>0.41666666666666669</v>
      </c>
      <c r="D5" s="31" t="s">
        <v>8</v>
      </c>
      <c r="F5" s="36"/>
    </row>
    <row r="6" spans="2:6" ht="30" customHeight="1" x14ac:dyDescent="0.3">
      <c r="B6" s="31" t="s">
        <v>18</v>
      </c>
      <c r="C6" s="34">
        <v>0.45833333333333331</v>
      </c>
      <c r="D6" s="31" t="s">
        <v>9</v>
      </c>
      <c r="F6" s="36"/>
    </row>
    <row r="7" spans="2:6" ht="30" customHeight="1" x14ac:dyDescent="0.3">
      <c r="C7" s="34">
        <v>0.58333333333333337</v>
      </c>
      <c r="D7" s="31" t="s">
        <v>7</v>
      </c>
      <c r="F7" s="36"/>
    </row>
    <row r="8" spans="2:6" ht="30" customHeight="1" x14ac:dyDescent="0.3">
      <c r="B8" s="31" t="s">
        <v>20</v>
      </c>
      <c r="C8" s="34">
        <v>0.41666666666666669</v>
      </c>
      <c r="D8" s="31" t="s">
        <v>8</v>
      </c>
      <c r="F8" s="36"/>
    </row>
    <row r="9" spans="2:6" ht="30" customHeight="1" x14ac:dyDescent="0.3">
      <c r="B9" s="31" t="s">
        <v>21</v>
      </c>
      <c r="C9" s="34">
        <v>0.41666666666666669</v>
      </c>
      <c r="D9" s="31" t="s">
        <v>10</v>
      </c>
    </row>
    <row r="10" spans="2:6" ht="16.5" x14ac:dyDescent="0.3">
      <c r="C10"/>
    </row>
    <row r="11" spans="2:6" ht="16.5" x14ac:dyDescent="0.3">
      <c r="C11"/>
    </row>
    <row r="12" spans="2:6" ht="16.5" x14ac:dyDescent="0.3">
      <c r="C12"/>
    </row>
    <row r="13" spans="2:6" ht="16.5" x14ac:dyDescent="0.3">
      <c r="C13"/>
    </row>
    <row r="14" spans="2:6" ht="16.5" x14ac:dyDescent="0.3">
      <c r="C14"/>
    </row>
    <row r="15" spans="2:6" ht="16.5" x14ac:dyDescent="0.3">
      <c r="C15"/>
    </row>
    <row r="16" spans="2:6" ht="16.5" x14ac:dyDescent="0.3">
      <c r="C16"/>
    </row>
    <row r="17" spans="3:3" ht="16.5" x14ac:dyDescent="0.3">
      <c r="C17"/>
    </row>
    <row r="18" spans="3:3" ht="16.5" x14ac:dyDescent="0.3">
      <c r="C18"/>
    </row>
    <row r="19" spans="3:3" ht="16.5" x14ac:dyDescent="0.3">
      <c r="C19"/>
    </row>
    <row r="20" spans="3:3" ht="16.5" x14ac:dyDescent="0.3">
      <c r="C20"/>
    </row>
    <row r="21" spans="3:3" ht="16.5" x14ac:dyDescent="0.3">
      <c r="C21"/>
    </row>
  </sheetData>
  <mergeCells count="2">
    <mergeCell ref="B1:D1"/>
    <mergeCell ref="F3:F8"/>
  </mergeCells>
  <dataValidations count="3">
    <dataValidation allowBlank="1" showInputMessage="1" showErrorMessage="1" prompt="Creare una pianificazione settimanale in questo foglio di lavoro. La tabella pivot che inizia dalla cella B2 viene aggiornata automaticamente." sqref="A1" xr:uid="{00000000-0002-0000-0200-000000000000}"/>
    <dataValidation allowBlank="1" showInputMessage="1" showErrorMessage="1" prompt="Questa cella contiene il titolo del foglio di lavoro" sqref="B1:D1" xr:uid="{00000000-0002-0000-0200-000001000000}"/>
    <dataValidation allowBlank="1" showInputMessage="1" showErrorMessage="1" prompt="SUGGERIMENTO SULLA PIANIFICAZIONE SETTIMANALE:_x000a__x000a_Per aggiornare il programma settimanale, aggiornare prima la pianificazione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3"/>
  <cols>
    <col min="1" max="1" width="3.5" style="22" customWidth="1"/>
    <col min="2" max="8" width="7.625" style="22" customWidth="1"/>
    <col min="9" max="9" width="2.625" style="22" customWidth="1"/>
    <col min="10" max="16" width="7.625" style="22" customWidth="1"/>
    <col min="17" max="17" width="1.625" style="22" customWidth="1"/>
    <col min="18" max="18" width="16.375" style="22" customWidth="1"/>
    <col min="19" max="19" width="31.625" style="22" customWidth="1"/>
    <col min="20" max="16384" width="9" style="22"/>
  </cols>
  <sheetData>
    <row r="1" spans="1:19" ht="50.25" customHeight="1" x14ac:dyDescent="0.55000000000000004">
      <c r="A1"/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/>
      <c r="R1"/>
    </row>
    <row r="2" spans="1:19" ht="29.25" customHeight="1" x14ac:dyDescent="0.3">
      <c r="A2"/>
      <c r="B2" s="39" t="str">
        <f ca="1">UPPER(TEXT(InizioProgramma,"MMMM"))</f>
        <v>GENNAIO</v>
      </c>
      <c r="C2" s="39"/>
      <c r="D2" s="30">
        <f ca="1">DAY(DATE(YEAR(InizioProgramma),MONTH(InizioProgramma)+1,1)-1)</f>
        <v>31</v>
      </c>
      <c r="E2" s="30">
        <f ca="1">WEEKDAY(DATE(YEAR(InizioProgramma),MONTH(InizioProgramma),1),2)</f>
        <v>2</v>
      </c>
      <c r="F2" s="1"/>
      <c r="G2" s="1"/>
      <c r="H2" s="1"/>
      <c r="I2"/>
      <c r="J2" s="39" t="str">
        <f ca="1">UPPER(TEXT(DATE(AnnoProgramma,MONTH(InizioProgramma)+1,1),"MMMM"))</f>
        <v>FEBBRAIO</v>
      </c>
      <c r="K2" s="39"/>
      <c r="L2" s="29">
        <f ca="1">DAY(DATE(YEAR(InizioProgramma),MONTH(InizioProgramma)+2,1)-1)</f>
        <v>28</v>
      </c>
      <c r="M2" s="29">
        <f ca="1">WEEKDAY(DATE(YEAR(InizioProgramma),MONTH(InizioProgramma)+1,1),2)</f>
        <v>5</v>
      </c>
      <c r="N2" s="1"/>
      <c r="O2" s="1"/>
      <c r="P2" s="1"/>
      <c r="Q2"/>
      <c r="R2" s="1"/>
    </row>
    <row r="3" spans="1:19" ht="29.25" customHeight="1" x14ac:dyDescent="0.3">
      <c r="A3"/>
      <c r="B3" s="7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9" t="s">
        <v>44</v>
      </c>
      <c r="I3"/>
      <c r="J3" s="7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43</v>
      </c>
      <c r="P3" s="9" t="s">
        <v>44</v>
      </c>
      <c r="Q3"/>
      <c r="R3" s="2" t="s">
        <v>22</v>
      </c>
    </row>
    <row r="4" spans="1:19" ht="29.25" customHeight="1" x14ac:dyDescent="0.3">
      <c r="A4"/>
      <c r="B4" s="13" t="str">
        <f ca="1">IF($E$2=COLUMN(A$2),1,IF(A4&gt;0,A4+1,""))</f>
        <v/>
      </c>
      <c r="C4" s="14">
        <f t="shared" ref="C4:H4" ca="1" si="0">IF($E$2=COLUMN(B$2),1,IF(AND(B4&gt;0,B4&lt;&gt;""),B4+1,""))</f>
        <v>1</v>
      </c>
      <c r="D4" s="14">
        <f t="shared" ca="1" si="0"/>
        <v>2</v>
      </c>
      <c r="E4" s="14">
        <f t="shared" ca="1" si="0"/>
        <v>3</v>
      </c>
      <c r="F4" s="14">
        <f t="shared" ca="1" si="0"/>
        <v>4</v>
      </c>
      <c r="G4" s="14">
        <f t="shared" ca="1" si="0"/>
        <v>5</v>
      </c>
      <c r="H4" s="15">
        <f t="shared" ca="1" si="0"/>
        <v>6</v>
      </c>
      <c r="I4"/>
      <c r="J4" s="13" t="str">
        <f ca="1">IF(M$2=COLUMN(A$2),1,IF(I4&gt;0,I4+1,""))</f>
        <v/>
      </c>
      <c r="K4" s="14" t="str">
        <f ca="1">IF(M$2=COLUMN(B$2),1,IF(AND(J4&gt;0,J4&lt;&gt;""),J4+1,""))</f>
        <v/>
      </c>
      <c r="L4" s="14" t="str">
        <f ca="1">IF(M$2=COLUMN(C$2),1,IF(AND(K4&gt;0,K4&lt;&gt;""),K4+1,""))</f>
        <v/>
      </c>
      <c r="M4" s="14" t="str">
        <f ca="1">IF(M$2=COLUMN(D$2),1,IF(AND(L4&gt;0,L4&lt;&gt;""),L4+1,""))</f>
        <v/>
      </c>
      <c r="N4" s="14">
        <f ca="1">IF(M$2=COLUMN(E$2),1,IF(AND(M4&gt;0,M4&lt;&gt;""),M4+1,""))</f>
        <v>1</v>
      </c>
      <c r="O4" s="14">
        <f ca="1">IF(M$2=COLUMN(F$2),1,IF(AND(N4&gt;0,N4&lt;&gt;""),N4+1,""))</f>
        <v>2</v>
      </c>
      <c r="P4" s="15">
        <f ca="1">IF(M$2=COLUMN(G$2),1,IF(AND(O4&gt;0,O4&lt;&gt;""),O4+1,""))</f>
        <v>3</v>
      </c>
      <c r="Q4"/>
      <c r="R4" s="3">
        <f ca="1">YEAR(TODAY())</f>
        <v>2019</v>
      </c>
      <c r="S4" s="37"/>
    </row>
    <row r="5" spans="1:19" ht="29.25" customHeight="1" x14ac:dyDescent="0.3">
      <c r="A5"/>
      <c r="B5" s="16">
        <f ca="1">H4+1</f>
        <v>7</v>
      </c>
      <c r="C5" s="17">
        <f ca="1">B5+1</f>
        <v>8</v>
      </c>
      <c r="D5" s="17">
        <f t="shared" ref="D5:H5" ca="1" si="1">C5+1</f>
        <v>9</v>
      </c>
      <c r="E5" s="17">
        <f t="shared" ca="1" si="1"/>
        <v>10</v>
      </c>
      <c r="F5" s="17">
        <f t="shared" ca="1" si="1"/>
        <v>11</v>
      </c>
      <c r="G5" s="17">
        <f t="shared" ca="1" si="1"/>
        <v>12</v>
      </c>
      <c r="H5" s="18">
        <f t="shared" ca="1" si="1"/>
        <v>13</v>
      </c>
      <c r="I5"/>
      <c r="J5" s="16">
        <f ca="1">P4+1</f>
        <v>4</v>
      </c>
      <c r="K5" s="17">
        <f t="shared" ref="K5:P7" ca="1" si="2">J5+1</f>
        <v>5</v>
      </c>
      <c r="L5" s="17">
        <f t="shared" ca="1" si="2"/>
        <v>6</v>
      </c>
      <c r="M5" s="17">
        <f t="shared" ca="1" si="2"/>
        <v>7</v>
      </c>
      <c r="N5" s="17">
        <f t="shared" ca="1" si="2"/>
        <v>8</v>
      </c>
      <c r="O5" s="17">
        <f t="shared" ca="1" si="2"/>
        <v>9</v>
      </c>
      <c r="P5" s="18">
        <f t="shared" ca="1" si="2"/>
        <v>10</v>
      </c>
      <c r="Q5"/>
      <c r="R5" s="2" t="s">
        <v>45</v>
      </c>
      <c r="S5" s="37"/>
    </row>
    <row r="6" spans="1:19" ht="29.25" customHeight="1" x14ac:dyDescent="0.3">
      <c r="A6"/>
      <c r="B6" s="16">
        <f t="shared" ref="B6:B7" ca="1" si="3">H5+1</f>
        <v>14</v>
      </c>
      <c r="C6" s="17">
        <f t="shared" ref="C6:H6" ca="1" si="4">B6+1</f>
        <v>15</v>
      </c>
      <c r="D6" s="17">
        <f t="shared" ca="1" si="4"/>
        <v>16</v>
      </c>
      <c r="E6" s="17">
        <f t="shared" ca="1" si="4"/>
        <v>17</v>
      </c>
      <c r="F6" s="17">
        <f t="shared" ca="1" si="4"/>
        <v>18</v>
      </c>
      <c r="G6" s="17">
        <f t="shared" ca="1" si="4"/>
        <v>19</v>
      </c>
      <c r="H6" s="18">
        <f t="shared" ca="1" si="4"/>
        <v>20</v>
      </c>
      <c r="I6"/>
      <c r="J6" s="16">
        <f ca="1">P5+1</f>
        <v>11</v>
      </c>
      <c r="K6" s="17">
        <f t="shared" ca="1" si="2"/>
        <v>12</v>
      </c>
      <c r="L6" s="17">
        <f t="shared" ca="1" si="2"/>
        <v>13</v>
      </c>
      <c r="M6" s="17">
        <f t="shared" ca="1" si="2"/>
        <v>14</v>
      </c>
      <c r="N6" s="17">
        <f t="shared" ca="1" si="2"/>
        <v>15</v>
      </c>
      <c r="O6" s="17">
        <f t="shared" ca="1" si="2"/>
        <v>16</v>
      </c>
      <c r="P6" s="18">
        <f t="shared" ca="1" si="2"/>
        <v>17</v>
      </c>
      <c r="Q6"/>
      <c r="R6" s="4">
        <f ca="1">DATE(YEAR(TODAY()),1,6)</f>
        <v>43471</v>
      </c>
      <c r="S6" s="37"/>
    </row>
    <row r="7" spans="1:19" ht="29.25" customHeight="1" x14ac:dyDescent="0.3">
      <c r="A7"/>
      <c r="B7" s="16">
        <f t="shared" ca="1" si="3"/>
        <v>21</v>
      </c>
      <c r="C7" s="17">
        <f t="shared" ref="C7:H7" ca="1" si="5">B7+1</f>
        <v>22</v>
      </c>
      <c r="D7" s="17">
        <f t="shared" ca="1" si="5"/>
        <v>23</v>
      </c>
      <c r="E7" s="17">
        <f t="shared" ca="1" si="5"/>
        <v>24</v>
      </c>
      <c r="F7" s="17">
        <f t="shared" ca="1" si="5"/>
        <v>25</v>
      </c>
      <c r="G7" s="17">
        <f t="shared" ca="1" si="5"/>
        <v>26</v>
      </c>
      <c r="H7" s="18">
        <f t="shared" ca="1" si="5"/>
        <v>27</v>
      </c>
      <c r="I7"/>
      <c r="J7" s="16">
        <f ca="1">P6+1</f>
        <v>18</v>
      </c>
      <c r="K7" s="17">
        <f t="shared" ca="1" si="2"/>
        <v>19</v>
      </c>
      <c r="L7" s="17">
        <f t="shared" ca="1" si="2"/>
        <v>20</v>
      </c>
      <c r="M7" s="17">
        <f t="shared" ca="1" si="2"/>
        <v>21</v>
      </c>
      <c r="N7" s="17">
        <f t="shared" ca="1" si="2"/>
        <v>22</v>
      </c>
      <c r="O7" s="17">
        <f t="shared" ca="1" si="2"/>
        <v>23</v>
      </c>
      <c r="P7" s="18">
        <f t="shared" ca="1" si="2"/>
        <v>24</v>
      </c>
      <c r="Q7"/>
      <c r="R7" s="2" t="s">
        <v>46</v>
      </c>
      <c r="S7" s="37"/>
    </row>
    <row r="8" spans="1:19" ht="29.25" customHeight="1" x14ac:dyDescent="0.3">
      <c r="A8"/>
      <c r="B8" s="16">
        <f ca="1">IFERROR(IF(H7+1&gt;$D$2,"",H7+1),"")</f>
        <v>28</v>
      </c>
      <c r="C8" s="17">
        <f t="shared" ref="C8:H9" ca="1" si="6">IFERROR(IF(B8+1&gt;$D$2,"",B8+1),"")</f>
        <v>29</v>
      </c>
      <c r="D8" s="17">
        <f t="shared" ca="1" si="6"/>
        <v>30</v>
      </c>
      <c r="E8" s="17">
        <f t="shared" ca="1" si="6"/>
        <v>31</v>
      </c>
      <c r="F8" s="17" t="str">
        <f t="shared" ca="1" si="6"/>
        <v/>
      </c>
      <c r="G8" s="17" t="str">
        <f t="shared" ca="1" si="6"/>
        <v/>
      </c>
      <c r="H8" s="18" t="str">
        <f t="shared" ca="1" si="6"/>
        <v/>
      </c>
      <c r="I8"/>
      <c r="J8" s="16">
        <f ca="1">IFERROR(IF(P7+1&gt;L$2,"",P7+1),"")</f>
        <v>25</v>
      </c>
      <c r="K8" s="17">
        <f ca="1">IFERROR(IF(J8+1&gt;L$2,"",J8+1),"")</f>
        <v>26</v>
      </c>
      <c r="L8" s="17">
        <f ca="1">IFERROR(IF(K8+1&gt;L$2,"",K8+1),"")</f>
        <v>27</v>
      </c>
      <c r="M8" s="17">
        <f ca="1">IFERROR(IF(L8+1&gt;L$2,"",L8+1),"")</f>
        <v>28</v>
      </c>
      <c r="N8" s="17" t="str">
        <f ca="1">IFERROR(IF(M8+1&gt;L$2,"",M8+1),"")</f>
        <v/>
      </c>
      <c r="O8" s="17" t="str">
        <f ca="1">IFERROR(IF(N8+1&gt;L$2,"",N8+1),"")</f>
        <v/>
      </c>
      <c r="P8" s="18" t="str">
        <f ca="1">IFERROR(IF(O8+1&gt;L$2,"",O8+1),"")</f>
        <v/>
      </c>
      <c r="Q8"/>
      <c r="R8" s="4">
        <f ca="1">DATE(YEAR(TODAY()),4,25)</f>
        <v>43580</v>
      </c>
      <c r="S8" s="37"/>
    </row>
    <row r="9" spans="1:19" ht="29.25" customHeight="1" x14ac:dyDescent="0.3">
      <c r="A9"/>
      <c r="B9" s="19" t="str">
        <f ca="1">IFERROR(IF(H8+1&gt;$D$2,"",H8+1),"")</f>
        <v/>
      </c>
      <c r="C9" s="20" t="str">
        <f t="shared" ca="1" si="6"/>
        <v/>
      </c>
      <c r="D9" s="20" t="str">
        <f t="shared" ca="1" si="6"/>
        <v/>
      </c>
      <c r="E9" s="20" t="str">
        <f t="shared" ca="1" si="6"/>
        <v/>
      </c>
      <c r="F9" s="20" t="str">
        <f t="shared" ca="1" si="6"/>
        <v/>
      </c>
      <c r="G9" s="20" t="str">
        <f t="shared" ca="1" si="6"/>
        <v/>
      </c>
      <c r="H9" s="21" t="str">
        <f t="shared" ca="1" si="6"/>
        <v/>
      </c>
      <c r="I9"/>
      <c r="J9" s="19" t="str">
        <f ca="1">IFERROR(IF(P8+1&gt;L$2,"",P8+1),"")</f>
        <v/>
      </c>
      <c r="K9" s="20" t="str">
        <f ca="1">IFERROR(IF(J9+1&gt;L$2,"",J9+1),"")</f>
        <v/>
      </c>
      <c r="L9" s="20" t="str">
        <f ca="1">IFERROR(IF(K9+1&gt;L$2,"",K9+1),"")</f>
        <v/>
      </c>
      <c r="M9" s="20" t="str">
        <f ca="1">IFERROR(IF(L9+1&gt;L$2,"",L9+1),"")</f>
        <v/>
      </c>
      <c r="N9" s="20" t="str">
        <f ca="1">IFERROR(IF(M9+1&gt;L$2,"",M9+1),"")</f>
        <v/>
      </c>
      <c r="O9" s="20" t="str">
        <f ca="1">IFERROR(IF(N9+1&gt;L$2,"",N9+1),"")</f>
        <v/>
      </c>
      <c r="P9" s="21" t="str">
        <f ca="1">IFERROR(IF(O9+1&gt;L$2,"",O9+1),"")</f>
        <v/>
      </c>
      <c r="Q9"/>
      <c r="R9"/>
      <c r="S9" s="37"/>
    </row>
    <row r="10" spans="1:19" ht="29.25" customHeight="1" x14ac:dyDescent="0.3">
      <c r="A10"/>
      <c r="B10" s="40" t="str">
        <f ca="1">UPPER(TEXT(DATE(AnnoProgramma,MONTH(InizioProgramma)+2,1),"MMMM"))</f>
        <v>MARZO</v>
      </c>
      <c r="C10" s="40"/>
      <c r="D10" s="29">
        <f ca="1">DAY(DATE(YEAR(InizioProgramma),MONTH(InizioProgramma)+3,1)-1)</f>
        <v>31</v>
      </c>
      <c r="E10" s="29">
        <f ca="1">WEEKDAY(DATE(YEAR(InizioProgramma),MONTH(InizioProgramma)+2,1),2)</f>
        <v>5</v>
      </c>
      <c r="F10" s="23"/>
      <c r="G10" s="1"/>
      <c r="H10" s="1"/>
      <c r="I10"/>
      <c r="J10" s="40" t="str">
        <f ca="1">UPPER(TEXT(DATE(AnnoProgramma,MONTH(InizioProgramma)+3,1),"MMMM"))</f>
        <v>APRILE</v>
      </c>
      <c r="K10" s="40"/>
      <c r="L10" s="26">
        <f ca="1">DAY(DATE(YEAR(InizioProgramma),MONTH(InizioProgramma)+4,1)-1)</f>
        <v>30</v>
      </c>
      <c r="M10" s="26">
        <f ca="1">WEEKDAY(DATE(YEAR(InizioProgramma),MONTH(InizioProgramma)+3,1),2)</f>
        <v>1</v>
      </c>
      <c r="N10" s="1"/>
      <c r="O10" s="1"/>
      <c r="P10" s="1"/>
      <c r="Q10"/>
      <c r="R10"/>
    </row>
    <row r="11" spans="1:19" ht="29.25" customHeight="1" x14ac:dyDescent="0.3">
      <c r="A11"/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9" t="s">
        <v>44</v>
      </c>
      <c r="I11"/>
      <c r="J11" s="7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9" t="s">
        <v>44</v>
      </c>
      <c r="Q11"/>
      <c r="R11"/>
    </row>
    <row r="12" spans="1:19" ht="29.25" customHeight="1" x14ac:dyDescent="0.3">
      <c r="A12"/>
      <c r="B12" s="13" t="str">
        <f ca="1">IF($E$10=COLUMN(A$2),1,IF(A12&gt;0,A12+1,""))</f>
        <v/>
      </c>
      <c r="C12" s="14" t="str">
        <f ca="1">IF($E$10=COLUMN(B$2),1,IF(AND(B12&gt;0,B12&lt;&gt;""),B12+1,""))</f>
        <v/>
      </c>
      <c r="D12" s="14" t="str">
        <f t="shared" ref="D12:H12" ca="1" si="7">IF($E$10=COLUMN(C$2),1,IF(AND(C12&gt;0,C12&lt;&gt;""),C12+1,""))</f>
        <v/>
      </c>
      <c r="E12" s="14" t="str">
        <f t="shared" ca="1" si="7"/>
        <v/>
      </c>
      <c r="F12" s="14">
        <f t="shared" ca="1" si="7"/>
        <v>1</v>
      </c>
      <c r="G12" s="14">
        <f t="shared" ca="1" si="7"/>
        <v>2</v>
      </c>
      <c r="H12" s="24">
        <f t="shared" ca="1" si="7"/>
        <v>3</v>
      </c>
      <c r="I12" s="25"/>
      <c r="J12" s="13">
        <f ca="1">IF($M$10=COLUMN(A$2),1,IF(I12&gt;0,I12+1,""))</f>
        <v>1</v>
      </c>
      <c r="K12" s="14">
        <f ca="1">IF($M$10=COLUMN(B$2),1,IF(AND(J12&gt;0,J12&lt;&gt;""),J12+1,""))</f>
        <v>2</v>
      </c>
      <c r="L12" s="14">
        <f t="shared" ref="L12:P12" ca="1" si="8">IF($M$10=COLUMN(C$2),1,IF(AND(K12&gt;0,K12&lt;&gt;""),K12+1,""))</f>
        <v>3</v>
      </c>
      <c r="M12" s="14">
        <f t="shared" ca="1" si="8"/>
        <v>4</v>
      </c>
      <c r="N12" s="14">
        <f t="shared" ca="1" si="8"/>
        <v>5</v>
      </c>
      <c r="O12" s="14">
        <f t="shared" ca="1" si="8"/>
        <v>6</v>
      </c>
      <c r="P12" s="15">
        <f t="shared" ca="1" si="8"/>
        <v>7</v>
      </c>
      <c r="Q12"/>
      <c r="R12"/>
    </row>
    <row r="13" spans="1:19" ht="29.25" customHeight="1" x14ac:dyDescent="0.3">
      <c r="A13"/>
      <c r="B13" s="16">
        <f ca="1">H12+1</f>
        <v>4</v>
      </c>
      <c r="C13" s="17">
        <f ca="1">B13+1</f>
        <v>5</v>
      </c>
      <c r="D13" s="17">
        <f t="shared" ref="D13:H13" ca="1" si="9">C13+1</f>
        <v>6</v>
      </c>
      <c r="E13" s="17">
        <f t="shared" ca="1" si="9"/>
        <v>7</v>
      </c>
      <c r="F13" s="17">
        <f t="shared" ca="1" si="9"/>
        <v>8</v>
      </c>
      <c r="G13" s="17">
        <f t="shared" ca="1" si="9"/>
        <v>9</v>
      </c>
      <c r="H13" s="18">
        <f t="shared" ca="1" si="9"/>
        <v>10</v>
      </c>
      <c r="I13"/>
      <c r="J13" s="16">
        <f ca="1">P12+1</f>
        <v>8</v>
      </c>
      <c r="K13" s="17">
        <f ca="1">J13+1</f>
        <v>9</v>
      </c>
      <c r="L13" s="17">
        <f t="shared" ref="L13:P13" ca="1" si="10">K13+1</f>
        <v>10</v>
      </c>
      <c r="M13" s="17">
        <f t="shared" ca="1" si="10"/>
        <v>11</v>
      </c>
      <c r="N13" s="17">
        <f t="shared" ca="1" si="10"/>
        <v>12</v>
      </c>
      <c r="O13" s="17">
        <f t="shared" ca="1" si="10"/>
        <v>13</v>
      </c>
      <c r="P13" s="18">
        <f t="shared" ca="1" si="10"/>
        <v>14</v>
      </c>
      <c r="Q13"/>
      <c r="R13"/>
    </row>
    <row r="14" spans="1:19" ht="29.25" customHeight="1" x14ac:dyDescent="0.3">
      <c r="A14"/>
      <c r="B14" s="16">
        <f t="shared" ref="B14:B15" ca="1" si="11">H13+1</f>
        <v>11</v>
      </c>
      <c r="C14" s="17">
        <f t="shared" ref="C14:H14" ca="1" si="12">B14+1</f>
        <v>12</v>
      </c>
      <c r="D14" s="17">
        <f t="shared" ca="1" si="12"/>
        <v>13</v>
      </c>
      <c r="E14" s="17">
        <f t="shared" ca="1" si="12"/>
        <v>14</v>
      </c>
      <c r="F14" s="17">
        <f t="shared" ca="1" si="12"/>
        <v>15</v>
      </c>
      <c r="G14" s="17">
        <f t="shared" ca="1" si="12"/>
        <v>16</v>
      </c>
      <c r="H14" s="18">
        <f t="shared" ca="1" si="12"/>
        <v>17</v>
      </c>
      <c r="I14"/>
      <c r="J14" s="16">
        <f t="shared" ref="J14:J15" ca="1" si="13">P13+1</f>
        <v>15</v>
      </c>
      <c r="K14" s="17">
        <f t="shared" ref="K14:P14" ca="1" si="14">J14+1</f>
        <v>16</v>
      </c>
      <c r="L14" s="17">
        <f t="shared" ca="1" si="14"/>
        <v>17</v>
      </c>
      <c r="M14" s="17">
        <f t="shared" ca="1" si="14"/>
        <v>18</v>
      </c>
      <c r="N14" s="17">
        <f t="shared" ca="1" si="14"/>
        <v>19</v>
      </c>
      <c r="O14" s="17">
        <f t="shared" ca="1" si="14"/>
        <v>20</v>
      </c>
      <c r="P14" s="18">
        <f t="shared" ca="1" si="14"/>
        <v>21</v>
      </c>
      <c r="Q14"/>
      <c r="R14"/>
    </row>
    <row r="15" spans="1:19" ht="29.25" customHeight="1" x14ac:dyDescent="0.3">
      <c r="A15"/>
      <c r="B15" s="16">
        <f t="shared" ca="1" si="11"/>
        <v>18</v>
      </c>
      <c r="C15" s="17">
        <f t="shared" ref="C15:H15" ca="1" si="15">B15+1</f>
        <v>19</v>
      </c>
      <c r="D15" s="17">
        <f t="shared" ca="1" si="15"/>
        <v>20</v>
      </c>
      <c r="E15" s="17">
        <f t="shared" ca="1" si="15"/>
        <v>21</v>
      </c>
      <c r="F15" s="17">
        <f t="shared" ca="1" si="15"/>
        <v>22</v>
      </c>
      <c r="G15" s="17">
        <f t="shared" ca="1" si="15"/>
        <v>23</v>
      </c>
      <c r="H15" s="18">
        <f t="shared" ca="1" si="15"/>
        <v>24</v>
      </c>
      <c r="I15"/>
      <c r="J15" s="16">
        <f t="shared" ca="1" si="13"/>
        <v>22</v>
      </c>
      <c r="K15" s="17">
        <f t="shared" ref="K15:P15" ca="1" si="16">J15+1</f>
        <v>23</v>
      </c>
      <c r="L15" s="17">
        <f t="shared" ca="1" si="16"/>
        <v>24</v>
      </c>
      <c r="M15" s="17">
        <f t="shared" ca="1" si="16"/>
        <v>25</v>
      </c>
      <c r="N15" s="17">
        <f t="shared" ca="1" si="16"/>
        <v>26</v>
      </c>
      <c r="O15" s="17">
        <f t="shared" ca="1" si="16"/>
        <v>27</v>
      </c>
      <c r="P15" s="18">
        <f t="shared" ca="1" si="16"/>
        <v>28</v>
      </c>
      <c r="Q15"/>
      <c r="R15"/>
    </row>
    <row r="16" spans="1:19" ht="29.25" customHeight="1" x14ac:dyDescent="0.3">
      <c r="A16"/>
      <c r="B16" s="16">
        <f ca="1">IFERROR(IF(H15+1&gt;$D$10,"",H15+1),"")</f>
        <v>25</v>
      </c>
      <c r="C16" s="17">
        <f ca="1">IFERROR(IF(B16+1&gt;$D$10,"",B16+1),"")</f>
        <v>26</v>
      </c>
      <c r="D16" s="17">
        <f t="shared" ref="D16:H16" ca="1" si="17">IFERROR(IF(C16+1&gt;$D$10,"",C16+1),"")</f>
        <v>27</v>
      </c>
      <c r="E16" s="17">
        <f t="shared" ca="1" si="17"/>
        <v>28</v>
      </c>
      <c r="F16" s="17">
        <f t="shared" ca="1" si="17"/>
        <v>29</v>
      </c>
      <c r="G16" s="17">
        <f t="shared" ca="1" si="17"/>
        <v>30</v>
      </c>
      <c r="H16" s="18">
        <f t="shared" ca="1" si="17"/>
        <v>31</v>
      </c>
      <c r="I16"/>
      <c r="J16" s="16">
        <f ca="1">IFERROR(IF(P15+1&gt;$L$10,"",P15+1),"")</f>
        <v>29</v>
      </c>
      <c r="K16" s="17">
        <f ca="1">IFERROR(IF(J16+1&gt;$L$10,"",J16+1),"")</f>
        <v>30</v>
      </c>
      <c r="L16" s="17" t="str">
        <f t="shared" ref="L16:P16" ca="1" si="18">IFERROR(IF(K16+1&gt;$L$10,"",K16+1),"")</f>
        <v/>
      </c>
      <c r="M16" s="17" t="str">
        <f t="shared" ca="1" si="18"/>
        <v/>
      </c>
      <c r="N16" s="17" t="str">
        <f t="shared" ca="1" si="18"/>
        <v/>
      </c>
      <c r="O16" s="17" t="str">
        <f t="shared" ca="1" si="18"/>
        <v/>
      </c>
      <c r="P16" s="18" t="str">
        <f t="shared" ca="1" si="18"/>
        <v/>
      </c>
      <c r="Q16"/>
      <c r="R16"/>
    </row>
    <row r="17" spans="1:18" ht="29.25" customHeight="1" x14ac:dyDescent="0.3">
      <c r="A17"/>
      <c r="B17" s="19" t="str">
        <f ca="1">IFERROR(IF(H16+1&gt;$D$10,"",H16+1),"")</f>
        <v/>
      </c>
      <c r="C17" s="20" t="str">
        <f ca="1">IFERROR(IF(B17+1&gt;$D$10,"",B17+1),"")</f>
        <v/>
      </c>
      <c r="D17" s="20" t="str">
        <f t="shared" ref="D17:H17" ca="1" si="19">IFERROR(IF(C17+1&gt;$D$10,"",C17+1),"")</f>
        <v/>
      </c>
      <c r="E17" s="20" t="str">
        <f t="shared" ca="1" si="19"/>
        <v/>
      </c>
      <c r="F17" s="20" t="str">
        <f t="shared" ca="1" si="19"/>
        <v/>
      </c>
      <c r="G17" s="20" t="str">
        <f t="shared" ca="1" si="19"/>
        <v/>
      </c>
      <c r="H17" s="21" t="str">
        <f t="shared" ca="1" si="19"/>
        <v/>
      </c>
      <c r="I17"/>
      <c r="J17" s="19" t="str">
        <f ca="1">IFERROR(IF(P16+1&gt;$L$10,"",P16+1),"")</f>
        <v/>
      </c>
      <c r="K17" s="20" t="str">
        <f ca="1">IFERROR(IF(J17+1&gt;$L$10,"",J17+1),"")</f>
        <v/>
      </c>
      <c r="L17" s="20" t="str">
        <f t="shared" ref="L17:P17" ca="1" si="20">IFERROR(IF(K17+1&gt;$L$10,"",K17+1),"")</f>
        <v/>
      </c>
      <c r="M17" s="20" t="str">
        <f t="shared" ca="1" si="20"/>
        <v/>
      </c>
      <c r="N17" s="20" t="str">
        <f t="shared" ca="1" si="20"/>
        <v/>
      </c>
      <c r="O17" s="20" t="str">
        <f t="shared" ca="1" si="20"/>
        <v/>
      </c>
      <c r="P17" s="21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Creare un calendario semestre in questo foglio di lavoro. Immettere l'anno nella cella R4, la data di inizio nella cella R6 e la data di fine cella R8. Viene aggiornato automaticamente un calendario di quattro mesi" sqref="A1" xr:uid="{00000000-0002-0000-0300-000000000000}"/>
    <dataValidation allowBlank="1" showInputMessage="1" showErrorMessage="1" prompt="Immettere l'anno nella cella in basso" sqref="R3" xr:uid="{00000000-0002-0000-0300-000001000000}"/>
    <dataValidation allowBlank="1" showInputMessage="1" showErrorMessage="1" prompt="Immetti l'anno in questa cella" sqref="R4" xr:uid="{00000000-0002-0000-0300-000002000000}"/>
    <dataValidation allowBlank="1" showInputMessage="1" showErrorMessage="1" prompt="Immettere la data di inizio nella cella in basso" sqref="R5" xr:uid="{00000000-0002-0000-0300-000003000000}"/>
    <dataValidation allowBlank="1" showInputMessage="1" showErrorMessage="1" prompt="Immettere la data di inizio in questa cella" sqref="R6" xr:uid="{00000000-0002-0000-0300-000004000000}"/>
    <dataValidation allowBlank="1" showInputMessage="1" showErrorMessage="1" prompt="Immettere la data di fine nella cella in basso" sqref="R7" xr:uid="{00000000-0002-0000-0300-000005000000}"/>
    <dataValidation allowBlank="1" showInputMessage="1" showErrorMessage="1" prompt="Immettere la data di fine in questa cella" sqref="R8" xr:uid="{00000000-0002-0000-0300-000006000000}"/>
    <dataValidation allowBlank="1" showInputMessage="1" showErrorMessage="1" prompt="Il calendario di questo mese è nelle celle da B3 a H9, più avanti. Il mese successivo si trova nelle celle da J3 a P9. Il terzo mese è nelle celle da B11 a H17. Il quarto mese si trova nelle celle da J11 a P17" sqref="B2:C2" xr:uid="{00000000-0002-0000-0300-000007000000}"/>
    <dataValidation allowBlank="1" showInputMessage="1" showErrorMessage="1" prompt="Le celle da B3 a H3 contengono i nomi dei giorni del mese in alto. Questa cella contiene il giorno della settimana iniziale" sqref="B3 J3 B11 J11" xr:uid="{00000000-0002-0000-0300-000008000000}"/>
    <dataValidation allowBlank="1" showInputMessage="1" showErrorMessage="1" prompt="I giorni del mese vengono aggiornati automaticamente nelle celle da B4 a H9. Date e scadenze verranno evidenziate con un colore RGB R = 222 G = 56 B = 0  " sqref="B4" xr:uid="{00000000-0002-0000-0300-000009000000}"/>
    <dataValidation allowBlank="1" showInputMessage="1" showErrorMessage="1" prompt="Il calendario di questo mese si trova nelle celle in basso. Le celle da J3 a P3 contengono i nomi dei giorni della settimana per questo calendario" sqref="J2:K2" xr:uid="{00000000-0002-0000-0300-00000A000000}"/>
    <dataValidation allowBlank="1" showInputMessage="1" showErrorMessage="1" prompt="I giorni del calendario per il mese vengono aggiornati automaticamente nelle celle da J4 a P9. Le date con le scadenze verranno evidenziate con un colore RGB R = 222 G = 56 B = 0  " sqref="J4" xr:uid="{00000000-0002-0000-0300-00000C000000}"/>
    <dataValidation allowBlank="1" showInputMessage="1" showErrorMessage="1" prompt="Il calendario di questo mese è nelle celle in basso. Le celle da B11 a H11 contengono i nomi dei giorni della settimana per questo calendario" sqref="B10:C10" xr:uid="{00000000-0002-0000-0300-00000D000000}"/>
    <dataValidation allowBlank="1" showInputMessage="1" showErrorMessage="1" prompt="I giorni del calendario vengono aggiornati automaticamente nelle celle da B12 a H17. Le date con le scadenze verranno evidenziate con un colore RGB R = 222 G = 56 B = 0  " sqref="B12" xr:uid="{00000000-0002-0000-0300-00000E000000}"/>
    <dataValidation allowBlank="1" showInputMessage="1" showErrorMessage="1" prompt="Il calendario di questo mese è nelle celle in basso. Le celle da J11 a P11 contengono i nomi dei giorni della settimana per questo calendario_x000a_" sqref="J10:K10" xr:uid="{00000000-0002-0000-0300-00000F000000}"/>
    <dataValidation allowBlank="1" showInputMessage="1" showErrorMessage="1" prompt="I giorni del calendario per questo mese vengono aggiornati automaticamente nelle celle da J12 a P17. Le date con le scadenze verranno evidenziate con un colore RGB R = 222 G = 56 B = 0  " sqref="J12" xr:uid="{00000000-0002-0000-0300-000010000000}"/>
    <dataValidation allowBlank="1" showInputMessage="1" showErrorMessage="1" prompt="SUGGERIMENTO PER IL CALENDARIO SEMESTRE: _x000a__x000a_Immettere l'anno, la data di inizio e la data di fine per visualizzare una pianificazione del mese._x000a__x000a_I giorni che contengono una scadenza sono visualizzati in R = 222 G = 56 B = 0" sqref="S4:S9" xr:uid="{00000000-0002-0000-0300-000011000000}"/>
    <dataValidation allowBlank="1" showInputMessage="1" showErrorMessage="1" prompt="Questa cella contiene la formula per generare determinati giorni in un mese. Non eliminare questo contenuto" sqref="D2 L2 D10 L10" xr:uid="{00000000-0002-0000-0300-000012000000}"/>
    <dataValidation allowBlank="1" showInputMessage="1" showErrorMessage="1" prompt="Questa cella contiene la formula per generare il numero di settimane in un mese. Non eliminare questo contenuto" sqref="E2 M2 E10 M10" xr:uid="{00000000-0002-0000-0300-000013000000}"/>
    <dataValidation allowBlank="1" showInputMessage="1" showErrorMessage="1" prompt="Questa cella contiene il titolo del foglio di lavoro. Un calendario di quattro mesi si trova nelle celle in basso. Il suggerimento si trova nella cella S4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(B12&lt;&gt;"")*(DATEVALUE(B12&amp;"-"&amp;$B$10&amp;"-"&amp;$R$4)&gt;=$R$6)*(DATEVALUE(B12&amp;"-"&amp;$B$10&amp;"-"&amp;$R$4)&lt;=$R$8)*(MATCH(DATEVALUE(B12&amp;"-"&amp;$B$10&amp;"-"&amp;$R$4),Scadenze!$G:$G,0)&gt;0)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(J12&lt;&gt;"")*(DATEVALUE(J12&amp;"-"&amp;$J$10&amp;"-"&amp;$R$4)&gt;=$R$6)*(DATEVALUE(J12&amp;"-"&amp;$J$10&amp;"-"&amp;$R$4)&lt;=$R$8)*(MATCH(DATEVALUE(J12&amp;"-"&amp;$J$10&amp;"-"&amp;$R$4),Scadenze!$G:$G,0)&gt;0)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(B4&lt;&gt;"")*(DATEVALUE(B4&amp;"-"&amp;$B$2&amp;"-"&amp;$R$4)&gt;=$R$6)*(DATEVALUE(B4&amp;"-"&amp;$B$2&amp;"-"&amp;$R$4)&lt;=$R$8)*(MATCH(DATEVALUE(B4&amp;"-"&amp;$B$2&amp;"-"&amp;$R$4),Scadenze!$G:$G,0))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(J4&lt;&gt;"")*(DATEVALUE(J4&amp;"-"&amp;$J$2&amp;"-"&amp;$R$4)&gt;=$R$6)*(DATEVALUE(J4&amp;"-"&amp;$J$2&amp;"-"&amp;$R$4)&lt;=$R$8)*(MATCH(DATEVALUE(J4&amp;"-"&amp;$J$2&amp;"-"&amp;$R$4),Scadenze!$G:$G,0)&gt;0)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13</vt:i4>
      </vt:variant>
    </vt:vector>
  </HeadingPairs>
  <TitlesOfParts>
    <vt:vector size="17" baseType="lpstr">
      <vt:lpstr>Elenco corsi</vt:lpstr>
      <vt:lpstr>Scadenze</vt:lpstr>
      <vt:lpstr>Programma settimanale</vt:lpstr>
      <vt:lpstr>Calendario del semestre</vt:lpstr>
      <vt:lpstr>AnnoProgramma</vt:lpstr>
      <vt:lpstr>'Calendario del semestre'!Area_stampa</vt:lpstr>
      <vt:lpstr>'Elenco corsi'!Area_stampa</vt:lpstr>
      <vt:lpstr>'Programma settimanale'!Area_stampa</vt:lpstr>
      <vt:lpstr>Scadenze!Area_stampa</vt:lpstr>
      <vt:lpstr>ElencoCorsi</vt:lpstr>
      <vt:lpstr>FineProgramma</vt:lpstr>
      <vt:lpstr>GiorniDellaSettimana</vt:lpstr>
      <vt:lpstr>InizioProgramma</vt:lpstr>
      <vt:lpstr>SemestreProgramma</vt:lpstr>
      <vt:lpstr>'Elenco corsi'!Titoli_stampa</vt:lpstr>
      <vt:lpstr>'Programma settimanale'!Titoli_stampa</vt:lpstr>
      <vt:lpstr>Scadenze!Titoli_stampa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2018-02-18T21:40:39Z</dcterms:created>
  <dcterms:modified xsi:type="dcterms:W3CDTF">2019-07-19T06:12:53Z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