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920" windowHeight="16110" tabRatio="685" xr2:uid="{00000000-000D-0000-FFFF-FFFF00000000}"/>
  </bookViews>
  <sheets>
    <sheet name="Mulai" sheetId="6" r:id="rId1"/>
    <sheet name="Laporan Anggaran Bulanan" sheetId="4" r:id="rId2"/>
    <sheet name="Pengeluaran Bulanan" sheetId="1" r:id="rId3"/>
    <sheet name="Data Tambahan" sheetId="5" r:id="rId4"/>
  </sheets>
  <definedNames>
    <definedName name="BudgetCategory">PencarianKategoriAnggaran[Pencarian Kategori Anggaran]</definedName>
    <definedName name="Pemotong_Kategori">#N/A</definedName>
    <definedName name="_xlnm.Print_Titles" localSheetId="1">'Laporan Anggaran Bulanan'!$K:$K,'Laporan Anggaran Bulanan'!$10:$10</definedName>
    <definedName name="_xlnm.Print_Titles" localSheetId="2">'Pengeluaran Bulanan'!$2:$2</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3" i="1"/>
  <c r="G13" i="4" l="1"/>
  <c r="G8" i="4"/>
  <c r="F62" i="1" l="1"/>
  <c r="D17" i="4"/>
  <c r="G3" i="4" s="1"/>
  <c r="D11" i="4"/>
  <c r="G4" i="4" s="1"/>
  <c r="G5" i="4" l="1"/>
  <c r="D62" i="1" l="1"/>
  <c r="E62" i="1"/>
</calcChain>
</file>

<file path=xl/sharedStrings.xml><?xml version="1.0" encoding="utf-8"?>
<sst xmlns="http://schemas.openxmlformats.org/spreadsheetml/2006/main" count="230" uniqueCount="131">
  <si>
    <t>TENTANG TEMPLAT INI</t>
  </si>
  <si>
    <t>Gunakan buku kerja ini untuk mencatat pengeluaran Anda dan membuat Anggaran Keluarga.</t>
  </si>
  <si>
    <t>Masukkan proyeksi pendapatan dan pendapatan aktual dari beberapa sumber ke lembar kerja Laporan Anggaran Bulanan, serta proyeksi jumlah dan jumlah aktual yang digunakan pada berbagai kategori ke lembar kerja Pengeluaran Bulanan.</t>
  </si>
  <si>
    <t>Proyeksi Saldo, Saldo Aktual, dan Selisih dihitung secara otomatis. Bagan Ringkasan Anggaran dan Gambaran Umum Anggaran diperbarui dalam lembar kerja Laporan Anggaran Bulanan.</t>
  </si>
  <si>
    <t>Anda dapat mengubah atau memasukkan kategori baru ke tabel dalam lembar kerja Data Tambahan.</t>
  </si>
  <si>
    <t>Catatan: </t>
  </si>
  <si>
    <t>Instruksi tambahan telah disediakan di kolom A dalam lembar kerja LAPORAN ANGGARAN BULANAN serta di sel A1 dalam lembar kerja PENGELUARAN BULANAN dan DATA TAMBAHAN. Teks ini sengaja disembunyikan. Untuk menghapus teks, pilih kolom A atau sel A1, lalu pilih HAPUS. Untuk memperlihatkan teks, pilih kolom A atau sel A1, lalu ubah warna font.</t>
  </si>
  <si>
    <t>Untuk mempelajari selengkapnya tentang tabel, tekan SHIFT lalu F10 dalam tabel, pilih opsi TABEL, kemudian pilih TEKS ALTERNATIF. Untuk PivotTable, tekan SHIFT lalu F10 dalam tabel, pilih OPSI PIVOTTABLE, kemudian pilih tab TEKS ALT.</t>
  </si>
  <si>
    <t>Buat Laporan Anggaran Bulanan dalam lembar kerja ini. Judul lembar kerja ini ada di sel sebelah kanan dan subjudul di sel J1. Pilih sel F1 untuk menavigasi ke lembar kerja Pengeluaran Bulanan. Instruksi bermanfaat lainnya tentang cara menggunakan lembar kerja ini ada pada beberapa sel di kolom ini.</t>
  </si>
  <si>
    <t>Label Saldo ada di sel sebelah kanan. Pemotong PivotTable untuk memfilter data tabel ada di sel J2 hingga N6. Untuk memilih beberapa kategori, tahan tombol Control.</t>
  </si>
  <si>
    <t>Label Proyeksi Saldo ada di sel sebelah kanan. Proyeksi Saldo dihitung secara otomatis di sel G3.</t>
  </si>
  <si>
    <t>Label Saldo Aktual ada di sel sebelah kanan. Saldo Aktual dihitung secara otomatis di sel G4.</t>
  </si>
  <si>
    <t>Label Selisih ada di sel sebelah kanan. Selisih dihitung secara otomatis di sel G5. Instruksi berikutnya ada di sel A7.</t>
  </si>
  <si>
    <t>Label Pendapatan ada di sel sebelah kanan, label Pengeluaran di sel F7, dan Tips untuk Ringkasan Anggaran di sel J7.</t>
  </si>
  <si>
    <t>Label Pendapatan Aktual ada di sel sebelah kanan dan label pengeluaran Aktual di sel F8. Masukkan Pendapatan 1 di sel D8. Pengeluaran Aktual dihitung secara otomatis di sel G8.</t>
  </si>
  <si>
    <t>Masukkan Pendapatan 2 di sel D9. Gambar ada di sel J9. PivotTable dimulai dari sel K9. Untuk memperbarui PivotTable, pilih Refresh pada tab Analisis.</t>
  </si>
  <si>
    <t>Masukkan Pendapatan Tambahan di sel D10.</t>
  </si>
  <si>
    <t>Label Total Pendapatan ada di sel C11 dan Total Pendapatan dihitung secara otomatis di sel D11. Instruksi berikutnya ada di sel A13.</t>
  </si>
  <si>
    <t>Label Proyeksi Pendapatan ada di sel sebelah kanan dan label Proyeksi pengeluaran di sel F13. Proyeksi Pengeluaran dihitung secara otomatis di sel G13.</t>
  </si>
  <si>
    <t>Masukkan proyeksi Pendapatan 1 di sel D14.</t>
  </si>
  <si>
    <t>Masukkan proyeksi Pendapatan 2 di sel D15.</t>
  </si>
  <si>
    <t>Masukkan Pendapatan Tambahan di sel D16.</t>
  </si>
  <si>
    <t>Label Total Pendapatan ada di sel C17 dan Total Pendapatan dihitung secara otomatis di sel D17. Instruksi berikutnya ada di sel A20.</t>
  </si>
  <si>
    <t>Bagan pai yang memperlihatkan persentase pengeluaran menurut kategori ada di sel sebelah kanan.</t>
  </si>
  <si>
    <t>Gambaran Umum Anggaran</t>
  </si>
  <si>
    <t>Saldo</t>
  </si>
  <si>
    <t>Proyeksi Saldo</t>
  </si>
  <si>
    <t xml:space="preserve">Saldo Aktual </t>
  </si>
  <si>
    <t>Selisih</t>
  </si>
  <si>
    <t>Pendapatan</t>
  </si>
  <si>
    <t>AKTUAL</t>
  </si>
  <si>
    <t>PROYEKSI</t>
  </si>
  <si>
    <t>Bagan pai yang memperlihatkan persentase pengeluaran menurut kategori ada di sel ini.</t>
  </si>
  <si>
    <t>(Proyeksi dikurangi pengeluaran)</t>
  </si>
  <si>
    <t>(Aktual dikurangi pengeluaran)</t>
  </si>
  <si>
    <t>(Aktual dikurangi proyeksi)</t>
  </si>
  <si>
    <t>Pendapatan 1</t>
  </si>
  <si>
    <t>Pendapatan 2</t>
  </si>
  <si>
    <t>Pendapatan tambahan</t>
  </si>
  <si>
    <t>Total pendapatan</t>
  </si>
  <si>
    <t>Pengeluaran Bulanan</t>
  </si>
  <si>
    <t>Pengeluaran</t>
  </si>
  <si>
    <t>Ringkasan Anggaran</t>
  </si>
  <si>
    <t>Pemotong Kategori untuk memfilter PivotTable di bawah ini menurut kategori yang dipilih ada di sel ini.</t>
  </si>
  <si>
    <r>
      <t xml:space="preserve">Pilih PivotTable di bawah ini, lalu pilih </t>
    </r>
    <r>
      <rPr>
        <b/>
        <i/>
        <sz val="10"/>
        <color theme="1"/>
        <rFont val="Franklin Gothic Book"/>
        <family val="2"/>
        <scheme val="minor"/>
      </rPr>
      <t>Refresh</t>
    </r>
    <r>
      <rPr>
        <i/>
        <sz val="10"/>
        <color theme="1"/>
        <rFont val="Franklin Gothic Book"/>
        <family val="2"/>
        <scheme val="minor"/>
      </rPr>
      <t xml:space="preserve"> pada tab Analisis untuk memperbarui.</t>
    </r>
  </si>
  <si>
    <t>Gambar ada di sel ini.</t>
  </si>
  <si>
    <t>Kategori</t>
  </si>
  <si>
    <t>Anak</t>
  </si>
  <si>
    <t>Hiburan</t>
  </si>
  <si>
    <t>Makanan</t>
  </si>
  <si>
    <t>Hadiah dan Amal</t>
  </si>
  <si>
    <t>Kebutuhan Rumah Tangga</t>
  </si>
  <si>
    <t>Asuransi</t>
  </si>
  <si>
    <t>Pinjaman</t>
  </si>
  <si>
    <t>Perawatan Pribadi</t>
  </si>
  <si>
    <t>Peliharaan</t>
  </si>
  <si>
    <t>Tabungan atau Investasi</t>
  </si>
  <si>
    <t>Pajak</t>
  </si>
  <si>
    <t>Transportasi</t>
  </si>
  <si>
    <t>Satu batang gandum berwarna hijau ada di sel ini.</t>
  </si>
  <si>
    <t>Hitung pengeluaran bulanan Anda dalam lembar kerja ini. Judul lembar kerja ada di sel sebelah kanan. Pilih sel F1 untuk menavigasi ke lembar kerja Laporan Anggaran Bulanan.</t>
  </si>
  <si>
    <t xml:space="preserve"> Masukkan data dalam tabel Detail Anggaran yang dimulai di sel sebelah kanan.</t>
  </si>
  <si>
    <t>Deskripsi</t>
  </si>
  <si>
    <t>Kegiatan ekstrakurikuler</t>
  </si>
  <si>
    <t>Obat-obatan</t>
  </si>
  <si>
    <t>Perlengkapan Sekolah</t>
  </si>
  <si>
    <t>Biaya Sekolah</t>
  </si>
  <si>
    <t>Konser</t>
  </si>
  <si>
    <t>Pertunjukan Teater</t>
  </si>
  <si>
    <t>Film</t>
  </si>
  <si>
    <t>Musik (CD, unduhan, dll.)</t>
  </si>
  <si>
    <t>Acara Olahraga</t>
  </si>
  <si>
    <t>Video/DVD (Pembelian)</t>
  </si>
  <si>
    <t>Video/DVD (Penyewaan)</t>
  </si>
  <si>
    <t>Makan</t>
  </si>
  <si>
    <t>Belanja</t>
  </si>
  <si>
    <t>Amal 1</t>
  </si>
  <si>
    <t>Amal 2</t>
  </si>
  <si>
    <t>Hadiah 1</t>
  </si>
  <si>
    <t>Hadiah 2</t>
  </si>
  <si>
    <t>TV Kabel/Satelit</t>
  </si>
  <si>
    <t>Listrik</t>
  </si>
  <si>
    <t>Bahan Bakar</t>
  </si>
  <si>
    <t>Layanan Kebersihan Rumah</t>
  </si>
  <si>
    <t>Pemeliharaan</t>
  </si>
  <si>
    <t>Hipotek atau Sewa</t>
  </si>
  <si>
    <t>Minyak/gas alam</t>
  </si>
  <si>
    <t>Layanan Internet/Online</t>
  </si>
  <si>
    <t>Telepon (Seluler)</t>
  </si>
  <si>
    <t>Telepon (Rumah)</t>
  </si>
  <si>
    <t>Perlengkapan</t>
  </si>
  <si>
    <t>Pembuangan Sampah dan Daur Ulang</t>
  </si>
  <si>
    <t>Air dan Saluran Pembuangan</t>
  </si>
  <si>
    <t>Kesehatan</t>
  </si>
  <si>
    <t>Rumah</t>
  </si>
  <si>
    <t>Asuransi Jiwa</t>
  </si>
  <si>
    <t>Kartu Kredit 1</t>
  </si>
  <si>
    <t>Kartu Kredit 2</t>
  </si>
  <si>
    <t>Kartu Kredit 3</t>
  </si>
  <si>
    <t>Pribadi</t>
  </si>
  <si>
    <t>Siswa</t>
  </si>
  <si>
    <t>Pakaian</t>
  </si>
  <si>
    <t>Penatu</t>
  </si>
  <si>
    <t>Rambut/Kuku</t>
  </si>
  <si>
    <t>Klub Kesehatan</t>
  </si>
  <si>
    <t>Perawatan</t>
  </si>
  <si>
    <t>Mainan</t>
  </si>
  <si>
    <t>Rekening investasi</t>
  </si>
  <si>
    <t>Rekening pensiun</t>
  </si>
  <si>
    <t>Pajak Provinsi</t>
  </si>
  <si>
    <t>Pajak Lokal</t>
  </si>
  <si>
    <t>Pajak Negara</t>
  </si>
  <si>
    <t>Biaya bus/taksi</t>
  </si>
  <si>
    <t>Bahan bakar</t>
  </si>
  <si>
    <t xml:space="preserve">Pelisensian </t>
  </si>
  <si>
    <t>Biaya parkir</t>
  </si>
  <si>
    <t>Pembayaran kendaraan</t>
  </si>
  <si>
    <t>Total</t>
  </si>
  <si>
    <t>Proyeksi Biaya</t>
  </si>
  <si>
    <t>Biaya Aktual</t>
  </si>
  <si>
    <t>Laporan Anggaran Bulanan</t>
  </si>
  <si>
    <t>Gambaran Umum Biaya Aktual</t>
  </si>
  <si>
    <t>Gunakan lembar kerja ini untuk mengubah daftar menurun kolom Kategori pada tabel Detail Anggaran dalam lembar kerja Pengeluaran Bulanan. Untuk hal ini, ubah atau masukkan kategori baru dalam tabel Pencarian Kategori Anggaran yang dimulai dari sel E2. PivotTable yang tertaut ke bagan Gambaran Umum Anggaran dalam lembar kerja Laporan Anggaran Bulanan dimulai dari sel B2.</t>
  </si>
  <si>
    <t>PivotTable untuk bagan Gambaran Umum Anggaran</t>
  </si>
  <si>
    <t>Daftar Pencarian untuk Kategori Detail Anggaran</t>
  </si>
  <si>
    <t>Pencarian Kategori Anggaran</t>
  </si>
  <si>
    <t xml:space="preserve">Proyeksi Biaya </t>
  </si>
  <si>
    <t xml:space="preserve">Biaya Aktual </t>
  </si>
  <si>
    <t xml:space="preserve">Selisih </t>
  </si>
  <si>
    <t xml:space="preserve">Biaya </t>
  </si>
  <si>
    <t>Total Keseluruhan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</si>
</sst>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Rp&quot;#,##0;\-&quot;Rp&quot;#,##0"/>
    <numFmt numFmtId="42" formatCode="_-&quot;Rp&quot;* #,##0_-;\-&quot;Rp&quot;* #,##0_-;_-&quot;Rp&quot;* &quot;-&quot;_-;_-@_-"/>
    <numFmt numFmtId="44" formatCode="_-&quot;Rp&quot;* #,##0.00_-;\-&quot;Rp&quot;* #,##0.00_-;_-&quot;Rp&quot;* &quot;-&quot;??_-;_-@_-"/>
    <numFmt numFmtId="165" formatCode="_(* #,##0_);_(* \(#,##0\);_(* &quot;-&quot;_);_(@_)"/>
    <numFmt numFmtId="166" formatCode="_(* #,##0.00_);_(* \(#,##0.00\);_(* &quot;-&quot;??_);_(@_)"/>
    <numFmt numFmtId="167" formatCode="&quot;Rp&quot;#,##0"/>
  </numFmts>
  <fonts count="35"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u/>
      <sz val="10"/>
      <color theme="0"/>
      <name val="Franklin Gothic Book"/>
      <family val="2"/>
      <scheme val="minor"/>
    </font>
    <font>
      <sz val="10"/>
      <color theme="0"/>
      <name val="Franklin Gothic Book"/>
      <family val="2"/>
      <scheme val="minor"/>
    </font>
    <font>
      <b/>
      <sz val="13"/>
      <color theme="3"/>
      <name val="Franklin Gothic Book"/>
      <family val="2"/>
      <scheme val="minor"/>
    </font>
    <font>
      <b/>
      <sz val="11"/>
      <color theme="1"/>
      <name val="Franklin Gothic Book"/>
      <family val="2"/>
      <scheme val="minor"/>
    </font>
    <font>
      <b/>
      <sz val="18"/>
      <color theme="0"/>
      <name val="Cambria"/>
      <family val="1"/>
      <scheme val="major"/>
    </font>
    <font>
      <b/>
      <sz val="18"/>
      <color theme="4" tint="-0.499984740745262"/>
      <name val="Cambria"/>
      <family val="1"/>
      <scheme val="major"/>
    </font>
    <font>
      <b/>
      <sz val="10"/>
      <color theme="4" tint="-0.499984740745262"/>
      <name val="Franklin Gothic Book"/>
      <family val="2"/>
      <scheme val="minor"/>
    </font>
    <font>
      <sz val="12"/>
      <color theme="0"/>
      <name val="Cambria"/>
      <family val="1"/>
      <scheme val="major"/>
    </font>
    <font>
      <sz val="10"/>
      <color theme="4" tint="-0.499984740745262"/>
      <name val="Franklin Gothic Book"/>
      <family val="2"/>
      <scheme val="minor"/>
    </font>
    <font>
      <u/>
      <sz val="10"/>
      <color theme="11"/>
      <name val="Franklin Gothic Book"/>
      <family val="2"/>
      <scheme val="minor"/>
    </font>
    <font>
      <sz val="10"/>
      <color theme="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Border="0" applyAlignment="0" applyProtection="0"/>
    <xf numFmtId="0" fontId="5" fillId="0" borderId="0" applyNumberFormat="0" applyFill="0" applyAlignment="0" applyProtection="0"/>
    <xf numFmtId="0" fontId="12" fillId="0" borderId="0" applyNumberFormat="0" applyFill="0" applyBorder="0" applyAlignment="0" applyProtection="0"/>
    <xf numFmtId="0" fontId="14" fillId="0" borderId="11" applyNumberFormat="0" applyFill="0" applyAlignment="0" applyProtection="0"/>
    <xf numFmtId="0" fontId="21" fillId="0" borderId="0" applyNumberFormat="0" applyFill="0" applyBorder="0" applyAlignment="0" applyProtection="0"/>
    <xf numFmtId="166"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7" applyNumberFormat="0" applyAlignment="0" applyProtection="0"/>
    <xf numFmtId="0" fontId="28" fillId="8" borderId="18" applyNumberFormat="0" applyAlignment="0" applyProtection="0"/>
    <xf numFmtId="0" fontId="29" fillId="8" borderId="17" applyNumberFormat="0" applyAlignment="0" applyProtection="0"/>
    <xf numFmtId="0" fontId="30" fillId="0" borderId="19" applyNumberFormat="0" applyFill="0" applyAlignment="0" applyProtection="0"/>
    <xf numFmtId="0" fontId="31" fillId="9" borderId="20" applyNumberFormat="0" applyAlignment="0" applyProtection="0"/>
    <xf numFmtId="0" fontId="32" fillId="0" borderId="0" applyNumberFormat="0" applyFill="0" applyBorder="0" applyAlignment="0" applyProtection="0"/>
    <xf numFmtId="0" fontId="22" fillId="10" borderId="21" applyNumberFormat="0" applyFont="0" applyAlignment="0" applyProtection="0"/>
    <xf numFmtId="0" fontId="33" fillId="0" borderId="0" applyNumberFormat="0" applyFill="0" applyBorder="0" applyAlignment="0" applyProtection="0"/>
    <xf numFmtId="0" fontId="15" fillId="0" borderId="22"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7">
    <xf numFmtId="0" fontId="0" fillId="0" borderId="0" xfId="0"/>
    <xf numFmtId="0" fontId="9" fillId="0" borderId="0" xfId="0" applyFont="1"/>
    <xf numFmtId="0" fontId="0" fillId="2" borderId="0" xfId="0" applyFill="1"/>
    <xf numFmtId="0" fontId="6" fillId="2" borderId="1" xfId="1" applyFont="1" applyFill="1" applyBorder="1" applyAlignment="1">
      <alignment horizontal="left" vertical="center" indent="2"/>
    </xf>
    <xf numFmtId="0" fontId="0" fillId="2" borderId="1" xfId="0" applyFill="1" applyBorder="1"/>
    <xf numFmtId="0" fontId="4" fillId="2" borderId="1" xfId="1" applyFill="1" applyBorder="1" applyAlignment="1">
      <alignment vertical="center"/>
    </xf>
    <xf numFmtId="0" fontId="4" fillId="2" borderId="0" xfId="1" applyFill="1" applyAlignment="1">
      <alignment vertical="center"/>
    </xf>
    <xf numFmtId="0" fontId="0" fillId="2" borderId="5" xfId="0" applyFill="1" applyBorder="1"/>
    <xf numFmtId="0" fontId="0" fillId="2" borderId="0" xfId="0" applyFill="1" applyAlignment="1">
      <alignment horizontal="left" indent="2"/>
    </xf>
    <xf numFmtId="0" fontId="0" fillId="2" borderId="1" xfId="0" applyFill="1" applyBorder="1" applyAlignment="1">
      <alignment horizontal="left"/>
    </xf>
    <xf numFmtId="0" fontId="7" fillId="2" borderId="5" xfId="2" applyFont="1" applyFill="1" applyBorder="1" applyAlignment="1">
      <alignment vertical="center"/>
    </xf>
    <xf numFmtId="0" fontId="0" fillId="2" borderId="9" xfId="0" applyFill="1" applyBorder="1"/>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1" xfId="0" applyFont="1" applyFill="1" applyBorder="1" applyAlignment="1">
      <alignment vertical="center" wrapText="1"/>
    </xf>
    <xf numFmtId="10" fontId="0" fillId="2" borderId="0" xfId="0" applyNumberFormat="1" applyFill="1"/>
    <xf numFmtId="0" fontId="10" fillId="0" borderId="0" xfId="0" applyFont="1" applyAlignment="1">
      <alignment vertical="center"/>
    </xf>
    <xf numFmtId="0" fontId="5" fillId="2" borderId="0" xfId="2" applyFill="1" applyAlignment="1">
      <alignment vertical="center"/>
    </xf>
    <xf numFmtId="0" fontId="4" fillId="2" borderId="10" xfId="1" applyFill="1" applyBorder="1" applyAlignment="1">
      <alignment horizontal="center" vertical="center"/>
    </xf>
    <xf numFmtId="0" fontId="10" fillId="0" borderId="10" xfId="0" applyFont="1" applyBorder="1" applyAlignment="1">
      <alignment horizontal="left" vertical="center" indent="2"/>
    </xf>
    <xf numFmtId="0" fontId="16" fillId="3" borderId="11" xfId="4" applyFont="1" applyFill="1" applyAlignment="1">
      <alignment horizontal="center" vertical="center"/>
    </xf>
    <xf numFmtId="0" fontId="3" fillId="0" borderId="0" xfId="0" applyFont="1" applyAlignment="1">
      <alignment vertical="center" wrapText="1"/>
    </xf>
    <xf numFmtId="0" fontId="15" fillId="0" borderId="0" xfId="0" applyFont="1" applyAlignment="1">
      <alignment vertical="center" wrapText="1"/>
    </xf>
    <xf numFmtId="0" fontId="17" fillId="2" borderId="0" xfId="2" applyFont="1" applyFill="1" applyAlignment="1">
      <alignment horizontal="left" vertical="center" indent="2"/>
    </xf>
    <xf numFmtId="0" fontId="17" fillId="2" borderId="5" xfId="2" applyFont="1" applyFill="1" applyBorder="1" applyAlignment="1">
      <alignment horizontal="left" vertical="center" indent="2"/>
    </xf>
    <xf numFmtId="0" fontId="18" fillId="2" borderId="0" xfId="0" applyFont="1" applyFill="1"/>
    <xf numFmtId="0" fontId="13" fillId="0" borderId="0" xfId="0" applyFont="1"/>
    <xf numFmtId="0" fontId="13" fillId="0" borderId="0" xfId="0" applyFont="1" applyAlignment="1">
      <alignment wrapText="1"/>
    </xf>
    <xf numFmtId="0" fontId="13" fillId="2" borderId="0" xfId="0" applyFont="1" applyFill="1" applyAlignment="1">
      <alignment wrapText="1"/>
    </xf>
    <xf numFmtId="0" fontId="2" fillId="0" borderId="0" xfId="0" applyFont="1" applyAlignment="1">
      <alignment vertical="center" wrapText="1"/>
    </xf>
    <xf numFmtId="0" fontId="13" fillId="2" borderId="0" xfId="2" applyFont="1" applyFill="1" applyAlignment="1">
      <alignment wrapText="1"/>
    </xf>
    <xf numFmtId="0" fontId="5" fillId="2" borderId="6" xfId="2" applyFill="1" applyBorder="1" applyAlignment="1">
      <alignment vertical="center" textRotation="90"/>
    </xf>
    <xf numFmtId="0" fontId="5" fillId="2" borderId="2" xfId="2" applyFill="1" applyBorder="1" applyAlignment="1">
      <alignment vertical="center" textRotation="90"/>
    </xf>
    <xf numFmtId="0" fontId="5" fillId="2" borderId="3" xfId="2" applyFill="1" applyBorder="1" applyAlignment="1">
      <alignment vertical="center" textRotation="90"/>
    </xf>
    <xf numFmtId="0" fontId="0" fillId="2" borderId="2" xfId="0" applyFill="1" applyBorder="1"/>
    <xf numFmtId="0" fontId="4" fillId="2" borderId="3" xfId="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vertical="center"/>
    </xf>
    <xf numFmtId="0" fontId="0" fillId="0" borderId="0" xfId="0" pivotButton="1"/>
    <xf numFmtId="0" fontId="0" fillId="0" borderId="0" xfId="0" applyAlignment="1">
      <alignment horizontal="left"/>
    </xf>
    <xf numFmtId="0" fontId="20" fillId="0" borderId="12" xfId="0" applyFont="1" applyBorder="1" applyAlignment="1">
      <alignment horizontal="left"/>
    </xf>
    <xf numFmtId="0" fontId="0" fillId="0" borderId="0" xfId="0" applyAlignment="1">
      <alignment horizontal="right"/>
    </xf>
    <xf numFmtId="167" fontId="0" fillId="0" borderId="0" xfId="0" applyNumberFormat="1"/>
    <xf numFmtId="0" fontId="13" fillId="2" borderId="0" xfId="0" applyFont="1" applyFill="1" applyAlignment="1">
      <alignment horizontal="center"/>
    </xf>
    <xf numFmtId="0" fontId="19" fillId="2" borderId="1" xfId="1" applyFont="1" applyFill="1" applyBorder="1" applyAlignment="1">
      <alignment horizontal="center" vertical="center"/>
    </xf>
    <xf numFmtId="0" fontId="13" fillId="2" borderId="5" xfId="0" applyFont="1" applyFill="1" applyBorder="1" applyAlignment="1">
      <alignment horizontal="center"/>
    </xf>
    <xf numFmtId="0" fontId="8" fillId="2" borderId="0" xfId="0" applyFont="1" applyFill="1" applyAlignment="1">
      <alignment horizontal="left" vertical="center" indent="2"/>
    </xf>
    <xf numFmtId="0" fontId="8" fillId="2" borderId="7" xfId="0" applyFont="1" applyFill="1" applyBorder="1" applyAlignment="1">
      <alignment horizontal="left" vertical="center" indent="2"/>
    </xf>
    <xf numFmtId="0" fontId="8" fillId="2" borderId="4" xfId="0" applyFont="1" applyFill="1" applyBorder="1" applyAlignment="1">
      <alignment horizontal="left" vertical="center" indent="2"/>
    </xf>
    <xf numFmtId="0" fontId="8" fillId="2" borderId="5" xfId="0" applyFont="1" applyFill="1" applyBorder="1" applyAlignment="1">
      <alignment horizontal="left" vertical="center" wrapText="1" indent="2"/>
    </xf>
    <xf numFmtId="0" fontId="8" fillId="2" borderId="0" xfId="0" applyFont="1" applyFill="1" applyAlignment="1">
      <alignment horizontal="left" vertical="center" wrapText="1" indent="2"/>
    </xf>
    <xf numFmtId="0" fontId="0" fillId="2" borderId="0" xfId="0" applyFill="1" applyAlignment="1">
      <alignment horizontal="center"/>
    </xf>
    <xf numFmtId="0" fontId="12" fillId="2" borderId="1" xfId="3" applyFill="1" applyBorder="1" applyAlignment="1">
      <alignment horizontal="center" vertical="center"/>
    </xf>
    <xf numFmtId="0" fontId="6" fillId="2" borderId="1" xfId="1" applyFont="1" applyFill="1" applyBorder="1" applyAlignment="1">
      <alignment horizontal="left" vertical="center" indent="1"/>
    </xf>
    <xf numFmtId="0" fontId="6" fillId="0" borderId="0" xfId="1" applyFont="1" applyAlignment="1">
      <alignment horizontal="left" vertical="center"/>
    </xf>
    <xf numFmtId="0" fontId="12" fillId="0" borderId="0" xfId="3" applyAlignment="1">
      <alignment horizontal="center"/>
    </xf>
    <xf numFmtId="5" fontId="0" fillId="0" borderId="0" xfId="0" applyNumberFormat="1"/>
    <xf numFmtId="5" fontId="20" fillId="0" borderId="12" xfId="0" applyNumberFormat="1" applyFont="1" applyBorder="1"/>
    <xf numFmtId="5" fontId="20" fillId="0" borderId="13" xfId="0" applyNumberFormat="1" applyFont="1" applyBorder="1"/>
    <xf numFmtId="5" fontId="20" fillId="0" borderId="15" xfId="0" applyNumberFormat="1" applyFont="1" applyBorder="1"/>
    <xf numFmtId="5" fontId="20" fillId="0" borderId="14" xfId="0" applyNumberFormat="1" applyFont="1" applyBorder="1"/>
    <xf numFmtId="0" fontId="9" fillId="0" borderId="0" xfId="0" pivotButton="1" applyFont="1"/>
    <xf numFmtId="5" fontId="0" fillId="2" borderId="0" xfId="0" applyNumberFormat="1" applyFill="1"/>
    <xf numFmtId="5" fontId="18" fillId="2" borderId="0" xfId="0" applyNumberFormat="1" applyFont="1" applyFill="1"/>
    <xf numFmtId="5" fontId="0" fillId="2" borderId="0" xfId="0" applyNumberFormat="1" applyFill="1" applyAlignment="1">
      <alignment vertical="center"/>
    </xf>
    <xf numFmtId="5" fontId="0" fillId="2" borderId="5" xfId="0" applyNumberFormat="1" applyFill="1" applyBorder="1" applyAlignment="1">
      <alignment vertical="center"/>
    </xf>
  </cellXfs>
  <cellStyles count="49">
    <cellStyle name="20% - Aksen1" xfId="26" builtinId="30" customBuiltin="1"/>
    <cellStyle name="20% - Aksen2" xfId="30" builtinId="34" customBuiltin="1"/>
    <cellStyle name="20% - Aksen3" xfId="34" builtinId="38" customBuiltin="1"/>
    <cellStyle name="20% - Aksen4" xfId="38" builtinId="42" customBuiltin="1"/>
    <cellStyle name="20% - Aksen5" xfId="42" builtinId="46" customBuiltin="1"/>
    <cellStyle name="20% - Aksen6" xfId="46" builtinId="50" customBuiltin="1"/>
    <cellStyle name="40% - Aksen1" xfId="27" builtinId="31" customBuiltin="1"/>
    <cellStyle name="40% - Aksen2" xfId="31" builtinId="35" customBuiltin="1"/>
    <cellStyle name="40% - Aksen3" xfId="35" builtinId="39" customBuiltin="1"/>
    <cellStyle name="40% - Aksen4" xfId="39" builtinId="43" customBuiltin="1"/>
    <cellStyle name="40% - Aksen5" xfId="43" builtinId="47" customBuiltin="1"/>
    <cellStyle name="40% - Aksen6" xfId="47" builtinId="51" customBuiltin="1"/>
    <cellStyle name="60% - Aksen1" xfId="28" builtinId="32" customBuiltin="1"/>
    <cellStyle name="60% - Aksen2" xfId="32" builtinId="36" customBuiltin="1"/>
    <cellStyle name="60% - Aksen3" xfId="36" builtinId="40" customBuiltin="1"/>
    <cellStyle name="60% - Aksen4" xfId="40" builtinId="44" customBuiltin="1"/>
    <cellStyle name="60% - Aksen5" xfId="44" builtinId="48" customBuiltin="1"/>
    <cellStyle name="60% - Aksen6" xfId="48" builtinId="52" customBuiltin="1"/>
    <cellStyle name="Aksen1" xfId="25" builtinId="29" customBuiltin="1"/>
    <cellStyle name="Aksen2" xfId="29" builtinId="33" customBuiltin="1"/>
    <cellStyle name="Aksen3" xfId="33" builtinId="37" customBuiltin="1"/>
    <cellStyle name="Aksen4" xfId="37" builtinId="41" customBuiltin="1"/>
    <cellStyle name="Aksen5" xfId="41" builtinId="45" customBuiltin="1"/>
    <cellStyle name="Aksen6" xfId="45" builtinId="49" customBuiltin="1"/>
    <cellStyle name="Baik" xfId="13" builtinId="26" customBuiltin="1"/>
    <cellStyle name="Buruk" xfId="14" builtinId="27" customBuiltin="1"/>
    <cellStyle name="Catatan" xfId="22" builtinId="10" customBuiltin="1"/>
    <cellStyle name="Hipertaut" xfId="3" builtinId="8" customBuiltin="1"/>
    <cellStyle name="Judul" xfId="1" builtinId="15" customBuiltin="1"/>
    <cellStyle name="Judul 1" xfId="2" builtinId="16" customBuiltin="1"/>
    <cellStyle name="Judul 2" xfId="4" builtinId="17" customBuiltin="1"/>
    <cellStyle name="Judul 3" xfId="11" builtinId="18" customBuiltin="1"/>
    <cellStyle name="Judul 4" xfId="12" builtinId="19" customBuiltin="1"/>
    <cellStyle name="Keluaran" xfId="17" builtinId="21" customBuiltin="1"/>
    <cellStyle name="Koma" xfId="6" builtinId="3" customBuiltin="1"/>
    <cellStyle name="Koma [0]" xfId="7" builtinId="6" customBuiltin="1"/>
    <cellStyle name="Masukan" xfId="16" builtinId="20" customBuiltin="1"/>
    <cellStyle name="Mata Uang" xfId="8" builtinId="4" customBuiltin="1"/>
    <cellStyle name="Mata Uang [0]" xfId="9" builtinId="7" customBuiltin="1"/>
    <cellStyle name="Mengikuti Hipertaut" xfId="5" builtinId="9" customBuiltin="1"/>
    <cellStyle name="Netral" xfId="15" builtinId="28" customBuiltin="1"/>
    <cellStyle name="Normal" xfId="0" builtinId="0" customBuiltin="1"/>
    <cellStyle name="Perhitungan" xfId="18" builtinId="22" customBuiltin="1"/>
    <cellStyle name="Persen" xfId="10" builtinId="5" customBuiltin="1"/>
    <cellStyle name="Sel Periksa" xfId="20" builtinId="23" customBuiltin="1"/>
    <cellStyle name="Sel Tertaut" xfId="19" builtinId="24" customBuiltin="1"/>
    <cellStyle name="Teks Penjelasan" xfId="23" builtinId="53" customBuiltin="1"/>
    <cellStyle name="Teks Peringatan" xfId="21" builtinId="11" customBuiltin="1"/>
    <cellStyle name="Total" xfId="24" builtinId="25" customBuiltin="1"/>
  </cellStyles>
  <dxfs count="667">
    <dxf>
      <font>
        <name val="Cambria"/>
        <family val="1"/>
        <scheme val="major"/>
      </font>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alignment horizontal="right"/>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9" formatCode="&quot;Rp&quot;#,##0;\-&quot;Rp&quot;#,##0"/>
    </dxf>
    <dxf>
      <numFmt numFmtId="9" formatCode="&quot;Rp&quot;#,##0;\-&quot;Rp&quot;#,##0"/>
    </dxf>
    <dxf>
      <numFmt numFmtId="9" formatCode="&quot;Rp&quot;#,##0;\-&quot;Rp&quot;#,##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alignment horizontal="right"/>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9" formatCode="&quot;Rp&quot;#,##0;\-&quot;Rp&quot;#,##0"/>
    </dxf>
    <dxf>
      <numFmt numFmtId="9" formatCode="&quot;Rp&quot;#,##0;\-&quot;Rp&quot;#,##0"/>
    </dxf>
    <dxf>
      <numFmt numFmtId="9" formatCode="&quot;Rp&quot;#,##0;\-&quot;Rp&quot;#,##0"/>
    </dxf>
    <dxf>
      <numFmt numFmtId="9" formatCode="&quot;Rp&quot;#,##0;\-&quot;Rp&quot;#,##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alignment horizontal="right"/>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9" formatCode="&quot;Rp&quot;#,##0;\-&quot;Rp&quot;#,##0"/>
    </dxf>
    <dxf>
      <numFmt numFmtId="9" formatCode="&quot;Rp&quot;#,##0;\-&quot;Rp&quot;#,##0"/>
    </dxf>
    <dxf>
      <numFmt numFmtId="9" formatCode="&quot;Rp&quot;#,##0;\-&quot;Rp&quot;#,##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alignment horizontal="right"/>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9" formatCode="&quot;Rp&quot;#,##0;\-&quot;Rp&quot;#,##0"/>
    </dxf>
    <dxf>
      <numFmt numFmtId="9" formatCode="&quot;Rp&quot;#,##0;\-&quot;Rp&quot;#,##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alignment horizontal="right"/>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font>
        <b val="0"/>
        <i val="0"/>
        <strike val="0"/>
        <condense val="0"/>
        <extend val="0"/>
        <outline val="0"/>
        <shadow val="0"/>
        <u val="none"/>
        <vertAlign val="baseline"/>
        <sz val="10"/>
        <color theme="1"/>
        <name val="Franklin Gothic Book"/>
        <family val="2"/>
        <scheme val="minor"/>
      </font>
      <numFmt numFmtId="9" formatCode="&quot;Rp&quot;#,##0;\-&quot;Rp&quot;#,##0"/>
    </dxf>
    <dxf>
      <font>
        <b val="0"/>
        <i val="0"/>
        <strike val="0"/>
        <condense val="0"/>
        <extend val="0"/>
        <outline val="0"/>
        <shadow val="0"/>
        <u val="none"/>
        <vertAlign val="baseline"/>
        <sz val="10"/>
        <color theme="1"/>
        <name val="Franklin Gothic Book"/>
        <family val="2"/>
        <scheme val="minor"/>
      </font>
      <numFmt numFmtId="9" formatCode="&quot;Rp&quot;#,##0;\-&quot;Rp&quot;#,##0"/>
    </dxf>
    <dxf>
      <font>
        <b val="0"/>
        <i val="0"/>
        <strike val="0"/>
        <condense val="0"/>
        <extend val="0"/>
        <outline val="0"/>
        <shadow val="0"/>
        <u val="none"/>
        <vertAlign val="baseline"/>
        <sz val="10"/>
        <color theme="1"/>
        <name val="Franklin Gothic Book"/>
        <family val="2"/>
        <scheme val="minor"/>
      </font>
      <numFmt numFmtId="9" formatCode="&quot;Rp&quot;#,##0;\-&quot;Rp&quot;#,##0"/>
    </dxf>
    <dxf>
      <font>
        <b val="0"/>
        <i val="0"/>
        <strike val="0"/>
        <condense val="0"/>
        <extend val="0"/>
        <outline val="0"/>
        <shadow val="0"/>
        <u val="none"/>
        <vertAlign val="baseline"/>
        <sz val="10"/>
        <color theme="1"/>
        <name val="Franklin Gothic Book"/>
        <family val="2"/>
        <scheme val="minor"/>
      </font>
      <numFmt numFmtId="9" formatCode="&quot;Rp&quot;#,##0;\-&quot;Rp&quot;#,##0"/>
    </dxf>
    <dxf>
      <numFmt numFmtId="9" formatCode="&quot;Rp&quot;#,##0;\-&quot;Rp&quot;#,##0"/>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alignment horizontal="right"/>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font>
        <strike val="0"/>
        <outline val="0"/>
        <shadow val="0"/>
        <u val="none"/>
        <vertAlign val="baseline"/>
        <sz val="10"/>
        <color theme="1"/>
        <name val="Cambria"/>
        <scheme val="major"/>
      </font>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4" formatCode="&quot;$&quot;#,##0_);\(&quot;$&quot;#,##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name val="Cambria"/>
        <scheme val="major"/>
      </font>
    </dxf>
    <dxf>
      <font>
        <b val="0"/>
        <i val="0"/>
        <strike val="0"/>
        <condense val="0"/>
        <extend val="0"/>
        <outline val="0"/>
        <shadow val="0"/>
        <u val="none"/>
        <vertAlign val="baseline"/>
        <sz val="10"/>
        <color theme="1"/>
        <name val="Franklin Gothic Book"/>
        <family val="2"/>
        <scheme val="minor"/>
      </font>
    </dxf>
    <dxf>
      <font>
        <b val="0"/>
        <i val="0"/>
        <strike val="0"/>
        <condense val="0"/>
        <extend val="0"/>
        <outline val="0"/>
        <shadow val="0"/>
        <u val="none"/>
        <vertAlign val="baseline"/>
        <sz val="10"/>
        <color theme="1"/>
        <name val="Franklin Gothic Book"/>
        <family val="2"/>
        <scheme val="minor"/>
      </font>
    </dxf>
    <dxf>
      <border>
        <top style="double">
          <color theme="4" tint="-0.499984740745262"/>
        </top>
      </border>
    </dxf>
    <dxf>
      <font>
        <b val="0"/>
        <i val="0"/>
        <strike val="0"/>
        <outline val="0"/>
        <shadow val="0"/>
        <u val="none"/>
        <vertAlign val="baseline"/>
        <sz val="10"/>
        <color theme="1"/>
        <name val="Franklin Gothic Book"/>
        <family val="2"/>
        <scheme val="minor"/>
      </font>
    </dxf>
    <dxf>
      <font>
        <strike val="0"/>
        <outline val="0"/>
        <shadow val="0"/>
        <u val="none"/>
        <vertAlign val="baseline"/>
        <sz val="10"/>
        <color theme="1"/>
        <name val="Cambria"/>
        <scheme val="major"/>
      </font>
    </dxf>
    <dxf>
      <font>
        <color rgb="FFFF0000"/>
      </font>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numFmt numFmtId="167" formatCode="&quot;Rp&quot;#,##0"/>
    </dxf>
    <dxf>
      <alignment horizontal="right"/>
    </dxf>
    <dxf>
      <numFmt numFmtId="164" formatCode="&quot;$&quot;#,##0_);\(&quot;$&quot;#,##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249977111117893"/>
      </font>
    </dxf>
    <dxf>
      <fill>
        <patternFill>
          <bgColor theme="4" tint="0.79998168889431442"/>
        </patternFill>
      </fill>
    </dxf>
    <dxf>
      <font>
        <b/>
        <i val="0"/>
        <color theme="4" tint="-0.499984740745262"/>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666"/>
      <tableStyleElement type="headerRow" dxfId="665"/>
    </tableStyle>
    <tableStyle name="Family Budget PivotTable" table="0" count="5" xr9:uid="{00000000-0011-0000-FFFF-FFFF01000000}">
      <tableStyleElement type="wholeTable" dxfId="664"/>
      <tableStyleElement type="headerRow" dxfId="663"/>
      <tableStyleElement type="totalRow" dxfId="662"/>
      <tableStyleElement type="firstRowStripe" dxfId="661"/>
      <tableStyleElement type="pageFieldLabels" dxfId="660"/>
    </tableStyle>
    <tableStyle name="Family Budget Table Style" pivot="0" count="4" xr9:uid="{00000000-0011-0000-FFFF-FFFF02000000}">
      <tableStyleElement type="wholeTable" dxfId="659"/>
      <tableStyleElement type="headerRow" dxfId="658"/>
      <tableStyleElement type="totalRow" dxfId="657"/>
      <tableStyleElement type="firstRowStripe" dxfId="656"/>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[Office_29443261_TF16410230.xltx]Data Tambahan!RingkasanAnggaran</c:name>
    <c:fmtId val="2"/>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id-ID"/>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'Data Tambahan'!$C$2</c:f>
              <c:strCache>
                <c:ptCount val="1"/>
                <c:pt idx="0">
                  <c:v>Total</c:v>
                </c:pt>
              </c:strCache>
            </c:strRef>
          </c:tx>
          <c:spPr>
            <a:ln>
              <a:solidFill>
                <a:schemeClr val="bg1"/>
              </a:solidFill>
            </a:ln>
            <a:effectLst/>
          </c:spPr>
          <c:dLbls>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'Data Tambahan'!$B$3:$B$15</c:f>
              <c:strCache>
                <c:ptCount val="12"/>
                <c:pt idx="0">
                  <c:v>Anak</c:v>
                </c:pt>
                <c:pt idx="1">
                  <c:v>Asuransi</c:v>
                </c:pt>
                <c:pt idx="2">
                  <c:v>Hadiah dan Amal</c:v>
                </c:pt>
                <c:pt idx="3">
                  <c:v>Hiburan</c:v>
                </c:pt>
                <c:pt idx="4">
                  <c:v>Kebutuhan Rumah Tangga</c:v>
                </c:pt>
                <c:pt idx="5">
                  <c:v>Makanan</c:v>
                </c:pt>
                <c:pt idx="6">
                  <c:v>Pajak</c:v>
                </c:pt>
                <c:pt idx="7">
                  <c:v>Peliharaan</c:v>
                </c:pt>
                <c:pt idx="8">
                  <c:v>Perawatan Pribadi</c:v>
                </c:pt>
                <c:pt idx="9">
                  <c:v>Pinjaman</c:v>
                </c:pt>
                <c:pt idx="10">
                  <c:v>Tabungan atau Investasi</c:v>
                </c:pt>
                <c:pt idx="11">
                  <c:v>Transportasi</c:v>
                </c:pt>
              </c:strCache>
            </c:strRef>
          </c:cat>
          <c:val>
            <c:numRef>
              <c:f>'Data Tambahan'!$C$3:$C$15</c:f>
              <c:numCache>
                <c:formatCode>"Rp"#,##0_);\("Rp"#,##0\)</c:formatCode>
                <c:ptCount val="12"/>
                <c:pt idx="0">
                  <c:v>140</c:v>
                </c:pt>
                <c:pt idx="1">
                  <c:v>900</c:v>
                </c:pt>
                <c:pt idx="2">
                  <c:v>125</c:v>
                </c:pt>
                <c:pt idx="3">
                  <c:v>358</c:v>
                </c:pt>
                <c:pt idx="4">
                  <c:v>2702</c:v>
                </c:pt>
                <c:pt idx="5">
                  <c:v>1320</c:v>
                </c:pt>
                <c:pt idx="6">
                  <c:v>300</c:v>
                </c:pt>
                <c:pt idx="7">
                  <c:v>100</c:v>
                </c:pt>
                <c:pt idx="8">
                  <c:v>140</c:v>
                </c:pt>
                <c:pt idx="9">
                  <c:v>200</c:v>
                </c:pt>
                <c:pt idx="10">
                  <c:v>200</c:v>
                </c:pt>
                <c:pt idx="11">
                  <c:v>1375</c:v>
                </c:pt>
              </c:numCache>
            </c:numRef>
          </c:val>
          <c:extLst>
            <c:ext xmlns:c16="http://schemas.microsoft.com/office/drawing/2014/chart" uri="{C3380CC4-5D6E-409C-BE32-E72D297353CC}">
              <c16:uniqueId val="{00000001-8CCD-4702-A110-148573A642A3}"/>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engeluaran Bulanan'!A1"/></Relationships>
</file>

<file path=xl/drawings/_rels/drawing2.xml.rels><?xml version="1.0" encoding="UTF-8" standalone="yes"?>
<Relationships xmlns="http://schemas.openxmlformats.org/package/2006/relationships"><Relationship Id="rId1" Type="http://schemas.openxmlformats.org/officeDocument/2006/relationships/hyperlink" Target="#'Laporan Anggaran Bulanan'!A1"/></Relationships>
</file>

<file path=xl/drawings/drawing1.xml><?xml version="1.0" encoding="utf-8"?>
<xdr:wsDr xmlns:xdr="http://schemas.openxmlformats.org/drawingml/2006/spreadsheetDrawing" xmlns:a="http://schemas.openxmlformats.org/drawingml/2006/main">
  <xdr:twoCellAnchor editAs="oneCell">
    <xdr:from>
      <xdr:col>5</xdr:col>
      <xdr:colOff>798148</xdr:colOff>
      <xdr:row>0</xdr:row>
      <xdr:rowOff>162009</xdr:rowOff>
    </xdr:from>
    <xdr:to>
      <xdr:col>7</xdr:col>
      <xdr:colOff>200528</xdr:colOff>
      <xdr:row>0</xdr:row>
      <xdr:rowOff>436329</xdr:rowOff>
    </xdr:to>
    <xdr:sp macro="" textlink="">
      <xdr:nvSpPr>
        <xdr:cNvPr id="3" name="Masukkan Pengeluaran" descr="Tombol navigasi ke lembar kerja Pengeluaran Bulanan">
          <a:hlinkClick xmlns:r="http://schemas.openxmlformats.org/officeDocument/2006/relationships" r:id="rId1" tooltip="Pilih untuk menavigasi ke lembar kerja Pengeluaran Bulanan"/>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d-id" sz="1100">
              <a:solidFill>
                <a:schemeClr val="tx2"/>
              </a:solidFill>
              <a:latin typeface="Franklin Gothic Book" panose="020B0503020102020204" pitchFamily="34" charset="0"/>
              <a:ea typeface="+mn-ea"/>
              <a:cs typeface="+mn-cs"/>
            </a:rPr>
            <a:t>Pengeluaran Bulanan</a:t>
          </a:r>
        </a:p>
      </xdr:txBody>
    </xdr:sp>
    <xdr:clientData fPrintsWithSheet="0"/>
  </xdr:twoCellAnchor>
  <xdr:twoCellAnchor editAs="oneCell">
    <xdr:from>
      <xdr:col>8</xdr:col>
      <xdr:colOff>95247</xdr:colOff>
      <xdr:row>0</xdr:row>
      <xdr:rowOff>10584</xdr:rowOff>
    </xdr:from>
    <xdr:to>
      <xdr:col>8</xdr:col>
      <xdr:colOff>116414</xdr:colOff>
      <xdr:row>35</xdr:row>
      <xdr:rowOff>40217</xdr:rowOff>
    </xdr:to>
    <xdr:cxnSp macro="">
      <xdr:nvCxnSpPr>
        <xdr:cNvPr id="8" name="Pemisah Halaman" descr="Pemisah Halaman">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11</xdr:col>
      <xdr:colOff>885823</xdr:colOff>
      <xdr:row>0</xdr:row>
      <xdr:rowOff>85725</xdr:rowOff>
    </xdr:from>
    <xdr:to>
      <xdr:col>13</xdr:col>
      <xdr:colOff>1047732</xdr:colOff>
      <xdr:row>0</xdr:row>
      <xdr:rowOff>533400</xdr:rowOff>
    </xdr:to>
    <xdr:grpSp>
      <xdr:nvGrpSpPr>
        <xdr:cNvPr id="1027" name="Gandum" descr="Sebatang gandum berwarna hijau">
          <a:extLst>
            <a:ext uri="{FF2B5EF4-FFF2-40B4-BE49-F238E27FC236}">
              <a16:creationId xmlns:a16="http://schemas.microsoft.com/office/drawing/2014/main" id="{00000000-0008-0000-0000-000003040000}"/>
            </a:ext>
          </a:extLst>
        </xdr:cNvPr>
        <xdr:cNvGrpSpPr>
          <a:grpSpLocks noChangeAspect="1"/>
        </xdr:cNvGrpSpPr>
      </xdr:nvGrpSpPr>
      <xdr:grpSpPr bwMode="auto">
        <a:xfrm>
          <a:off x="11201398" y="85725"/>
          <a:ext cx="2581259" cy="447675"/>
          <a:chOff x="1043" y="9"/>
          <a:chExt cx="271" cy="47"/>
        </a:xfrm>
        <a:solidFill>
          <a:schemeClr val="accent1"/>
        </a:solidFill>
      </xdr:grpSpPr>
      <xdr:sp macro="" textlink="">
        <xdr:nvSpPr>
          <xdr:cNvPr id="1029" name="Bentuk bebas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Bentuk bebas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Bentuk bebas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Bentuk bebas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Bentuk bebas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Bentuk bebas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Bentuk bebas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Bentuk bebas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Bentuk bebas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Bentuk bebas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Bentuk bebas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Bentuk bebas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Bentuk bebas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Bentuk bebas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Bentuk bebas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Bentuk bebas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Bentuk bebas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Bentuk bebas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Bentuk bebas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Bentuk bebas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Bentuk bebas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Bentuk bebas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Bentuk bebas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Bentuk bebas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Bentuk bebas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Bentuk bebas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Bentuk bebas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Bentuk bebas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Bentuk bebas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Bentuk bebas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Bentuk bebas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Bentuk bebas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Bentuk bebas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Bentuk bebas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Bentuk bebas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Bentuk bebas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Bentuk bebas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Bentuk bebas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Bentuk bebas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Bentuk bebas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Bentuk bebas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9525</xdr:colOff>
      <xdr:row>8</xdr:row>
      <xdr:rowOff>66675</xdr:rowOff>
    </xdr:from>
    <xdr:to>
      <xdr:col>9</xdr:col>
      <xdr:colOff>752475</xdr:colOff>
      <xdr:row>31</xdr:row>
      <xdr:rowOff>133350</xdr:rowOff>
    </xdr:to>
    <xdr:grpSp>
      <xdr:nvGrpSpPr>
        <xdr:cNvPr id="1072" name="Semanggi merah" descr="Semanggi berwarna halus">
          <a:extLst>
            <a:ext uri="{FF2B5EF4-FFF2-40B4-BE49-F238E27FC236}">
              <a16:creationId xmlns:a16="http://schemas.microsoft.com/office/drawing/2014/main" id="{00000000-0008-0000-0000-000030040000}"/>
            </a:ext>
          </a:extLst>
        </xdr:cNvPr>
        <xdr:cNvGrpSpPr>
          <a:grpSpLocks noChangeAspect="1"/>
        </xdr:cNvGrpSpPr>
      </xdr:nvGrpSpPr>
      <xdr:grpSpPr bwMode="auto">
        <a:xfrm>
          <a:off x="7600950" y="2562225"/>
          <a:ext cx="742950" cy="4429125"/>
          <a:chOff x="665" y="286"/>
          <a:chExt cx="78" cy="465"/>
        </a:xfrm>
        <a:solidFill>
          <a:schemeClr val="accent1"/>
        </a:solidFill>
      </xdr:grpSpPr>
      <xdr:sp macro="" textlink="">
        <xdr:nvSpPr>
          <xdr:cNvPr id="1074" name="Bentuk bebas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Bentuk bebas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Bentuk bebas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Bentuk bebas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Bentuk bebas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Bentuk bebas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Bentuk bebas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Bentuk bebas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Bentuk bebas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Bentuk bebas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Bentuk bebas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Bentuk bebas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Bentuk bebas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Bentuk bebas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Bentuk bebas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Bentuk bebas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Bentuk bebas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Bentuk bebas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Bentuk bebas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Bentuk bebas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Bentuk bebas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Bentuk bebas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Bentuk bebas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Bentuk bebas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Bentuk bebas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Bentuk bebas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Bentuk bebas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Bentuk bebas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Bentuk bebas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Bentuk bebas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Bentuk bebas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Bentuk bebas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Bentuk bebas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Bentuk bebas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Bentuk bebas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Bentuk bebas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Bentuk bebas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Bentuk bebas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Bentuk bebas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Bentuk bebas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Bentuk bebas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Bentuk bebas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Bentuk bebas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Bentuk bebas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Bentuk bebas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Bentuk bebas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Bentuk bebas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Bentuk bebas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Bentuk bebas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Bentuk bebas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Bentuk bebas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Bentuk bebas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Bentuk bebas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Bentuk bebas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Bentuk bebas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Bentuk bebas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Bentuk bebas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Bentuk bebas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Bentuk bebas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Bentuk bebas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Bentuk bebas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Bentuk bebas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Bentuk bebas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Bentuk bebas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Bentuk bebas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Bentuk bebas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Bentuk bebas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Bentuk bebas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Bentuk bebas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Bentuk bebas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Bentuk bebas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Bentuk bebas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95248</xdr:colOff>
      <xdr:row>1</xdr:row>
      <xdr:rowOff>95250</xdr:rowOff>
    </xdr:from>
    <xdr:to>
      <xdr:col>13</xdr:col>
      <xdr:colOff>1104900</xdr:colOff>
      <xdr:row>6</xdr:row>
      <xdr:rowOff>91125</xdr:rowOff>
    </xdr:to>
    <mc:AlternateContent xmlns:mc="http://schemas.openxmlformats.org/markup-compatibility/2006">
      <mc:Choice xmlns:a14="http://schemas.microsoft.com/office/drawing/2010/main" Requires="a14">
        <xdr:graphicFrame macro="">
          <xdr:nvGraphicFramePr>
            <xdr:cNvPr id="2" name="Kategori">
              <a:extLst>
                <a:ext uri="{FF2B5EF4-FFF2-40B4-BE49-F238E27FC236}">
                  <a16:creationId xmlns:a16="http://schemas.microsoft.com/office/drawing/2014/main" id="{3B6DC6B4-3EBD-4961-8108-F9C78013EA68}"/>
                </a:ext>
              </a:extLst>
            </xdr:cNvPr>
            <xdr:cNvGraphicFramePr/>
          </xdr:nvGraphicFramePr>
          <xdr:xfrm>
            <a:off x="0" y="0"/>
            <a:ext cx="0" cy="0"/>
          </xdr:xfrm>
          <a:graphic>
            <a:graphicData uri="http://schemas.microsoft.com/office/drawing/2010/slicer">
              <sle:slicer xmlns:sle="http://schemas.microsoft.com/office/drawing/2010/slicer" name="Kategori"/>
            </a:graphicData>
          </a:graphic>
        </xdr:graphicFrame>
      </mc:Choice>
      <mc:Fallback>
        <xdr:sp macro="" textlink="">
          <xdr:nvSpPr>
            <xdr:cNvPr id="0" name=""/>
            <xdr:cNvSpPr>
              <a:spLocks noTextEdit="1"/>
            </xdr:cNvSpPr>
          </xdr:nvSpPr>
          <xdr:spPr>
            <a:xfrm>
              <a:off x="7686673" y="866775"/>
              <a:ext cx="6153152" cy="1148400"/>
            </a:xfrm>
            <a:prstGeom prst="rect">
              <a:avLst/>
            </a:prstGeom>
            <a:solidFill>
              <a:prstClr val="white"/>
            </a:solidFill>
            <a:ln w="1">
              <a:solidFill>
                <a:prstClr val="green"/>
              </a:solidFill>
            </a:ln>
          </xdr:spPr>
          <xdr:txBody>
            <a:bodyPr vertOverflow="clip" horzOverflow="clip"/>
            <a:lstStyle/>
            <a:p>
              <a:r>
                <a:rPr lang="id-ID"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twoCellAnchor editAs="oneCell">
    <xdr:from>
      <xdr:col>1</xdr:col>
      <xdr:colOff>0</xdr:colOff>
      <xdr:row>19</xdr:row>
      <xdr:rowOff>0</xdr:rowOff>
    </xdr:from>
    <xdr:to>
      <xdr:col>7</xdr:col>
      <xdr:colOff>238125</xdr:colOff>
      <xdr:row>36</xdr:row>
      <xdr:rowOff>89668</xdr:rowOff>
    </xdr:to>
    <xdr:graphicFrame macro="">
      <xdr:nvGraphicFramePr>
        <xdr:cNvPr id="121" name="GambaranUmumAnggaran" descr="Bagan pai yang memperlihatkan persentase pengeluaran menurut kategori">
          <a:extLst>
            <a:ext uri="{FF2B5EF4-FFF2-40B4-BE49-F238E27FC236}">
              <a16:creationId xmlns:a16="http://schemas.microsoft.com/office/drawing/2014/main" id="{925EFCDB-F184-4462-897B-1265DEC4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6</xdr:col>
      <xdr:colOff>1971675</xdr:colOff>
      <xdr:row>0</xdr:row>
      <xdr:rowOff>388620</xdr:rowOff>
    </xdr:to>
    <xdr:sp macro="" textlink="">
      <xdr:nvSpPr>
        <xdr:cNvPr id="3" name="Laporan Anggaran" descr="Tombol navigasi ke lembar kerja Laporan Anggaran Bulanan">
          <a:hlinkClick xmlns:r="http://schemas.openxmlformats.org/officeDocument/2006/relationships" r:id="rId1" tooltip="Pilih untuk menavigasi ke lembar kerja Laporan Anggaran Bulanan"/>
          <a:extLst>
            <a:ext uri="{FF2B5EF4-FFF2-40B4-BE49-F238E27FC236}">
              <a16:creationId xmlns:a16="http://schemas.microsoft.com/office/drawing/2014/main" id="{00000000-0008-0000-0100-000003000000}"/>
            </a:ext>
          </a:extLst>
        </xdr:cNvPr>
        <xdr:cNvSpPr/>
      </xdr:nvSpPr>
      <xdr:spPr>
        <a:xfrm>
          <a:off x="7164917" y="114300"/>
          <a:ext cx="1950508"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d-id" sz="1100">
              <a:solidFill>
                <a:schemeClr val="tx2"/>
              </a:solidFill>
              <a:latin typeface="Franklin Gothic Book" panose="020B0503020102020204" pitchFamily="34" charset="0"/>
              <a:ea typeface="+mn-ea"/>
              <a:cs typeface="+mn-cs"/>
            </a:rPr>
            <a:t>Laporan Anggaran Bulanan</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09.666346527774" createdVersion="6" refreshedVersion="6" minRefreshableVersion="3" recordCount="59" xr:uid="{E561501E-77C6-4F91-996D-6C0A7C6306E0}">
  <cacheSource type="worksheet">
    <worksheetSource name="DetailAnggaran"/>
  </cacheSource>
  <cacheFields count="6">
    <cacheField name="Deskripsi" numFmtId="0">
      <sharedItems count="55">
        <s v="Kegiatan ekstrakurikuler"/>
        <s v="Obat-obatan"/>
        <s v="Perlengkapan Sekolah"/>
        <s v="Biaya Sekolah"/>
        <s v="Konser"/>
        <s v="Pertunjukan Teater"/>
        <s v="Film"/>
        <s v="Musik (CD, unduhan, dll.)"/>
        <s v="Acara Olahraga"/>
        <s v="Video/DVD (Pembelian)"/>
        <s v="Video/DVD (Penyewaan)"/>
        <s v="Makan"/>
        <s v="Belanja"/>
        <s v="Amal 1"/>
        <s v="Amal 2"/>
        <s v="Hadiah 1"/>
        <s v="Hadiah 2"/>
        <s v="TV Kabel/Satelit"/>
        <s v="Listrik"/>
        <s v="Bahan Bakar"/>
        <s v="Layanan Kebersihan Rumah"/>
        <s v="Pemeliharaan"/>
        <s v="Hipotek atau Sewa"/>
        <s v="Minyak/gas alam"/>
        <s v="Layanan Internet/Online"/>
        <s v="Telepon (Seluler)"/>
        <s v="Telepon (Rumah)"/>
        <s v="Perlengkapan"/>
        <s v="Pembuangan Sampah dan Daur Ulang"/>
        <s v="Air dan Saluran Pembuangan"/>
        <s v="Kesehatan"/>
        <s v="Rumah"/>
        <s v="Asuransi Jiwa"/>
        <s v="Kartu Kredit 1"/>
        <s v="Kartu Kredit 2"/>
        <s v="Kartu Kredit 3"/>
        <s v="Pribadi"/>
        <s v="Siswa"/>
        <s v="Pakaian"/>
        <s v="Penatu"/>
        <s v="Rambut/Kuku"/>
        <s v="Klub Kesehatan"/>
        <s v="Makanan"/>
        <s v="Perawatan"/>
        <s v="Mainan"/>
        <s v="Rekening investasi"/>
        <s v="Rekening pensiun"/>
        <s v="Pajak Provinsi"/>
        <s v="Pajak Lokal"/>
        <s v="Pajak Negara"/>
        <s v="Biaya bus/taksi"/>
        <s v="Asuransi"/>
        <s v="Pelisensian "/>
        <s v="Biaya parkir"/>
        <s v="Pembayaran kendaraan"/>
      </sharedItems>
    </cacheField>
    <cacheField name="Kategori" numFmtId="0">
      <sharedItems count="12">
        <s v="Anak"/>
        <s v="Hiburan"/>
        <s v="Makanan"/>
        <s v="Hadiah dan Amal"/>
        <s v="Kebutuhan Rumah Tangga"/>
        <s v="Asuransi"/>
        <s v="Pinjaman"/>
        <s v="Perawatan Pribadi"/>
        <s v="Peliharaan"/>
        <s v="Tabungan atau Investasi"/>
        <s v="Pajak"/>
        <s v="Transportasi"/>
      </sharedItems>
    </cacheField>
    <cacheField name="Proyeksi Biaya" numFmtId="167">
      <sharedItems containsString="0" containsBlank="1" containsNumber="1" containsInteger="1" minValue="0" maxValue="1700"/>
    </cacheField>
    <cacheField name="Biaya Aktual" numFmtId="167">
      <sharedItems containsString="0" containsBlank="1" containsNumber="1" containsInteger="1" minValue="20" maxValue="1700"/>
    </cacheField>
    <cacheField name="Selisih" numFmtId="167">
      <sharedItems containsSemiMixedTypes="0" containsString="0" containsNumber="1" containsInteger="1" minValue="-200" maxValue="200"/>
    </cacheField>
    <cacheField name="Gambaran Umum Biaya Aktual" numFmtId="167">
      <sharedItems containsSemiMixedTypes="0" containsString="0" containsNumber="1" containsInteger="1" minValue="0" maxValue="1700"/>
    </cacheField>
  </cacheFields>
  <extLst>
    <ext xmlns:x14="http://schemas.microsoft.com/office/spreadsheetml/2009/9/main" uri="{725AE2AE-9491-48be-B2B4-4EB974FC3084}">
      <x14:pivotCacheDefinition pivotCacheId="177297909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19"/>
    <x v="11"/>
    <n v="450"/>
    <n v="400"/>
    <n v="50"/>
    <n v="400"/>
  </r>
  <r>
    <x v="51"/>
    <x v="11"/>
    <n v="300"/>
    <n v="300"/>
    <n v="0"/>
    <n v="300"/>
  </r>
  <r>
    <x v="52"/>
    <x v="11"/>
    <n v="25"/>
    <n v="25"/>
    <n v="0"/>
    <n v="25"/>
  </r>
  <r>
    <x v="21"/>
    <x v="11"/>
    <n v="100"/>
    <n v="50"/>
    <n v="50"/>
    <n v="50"/>
  </r>
  <r>
    <x v="53"/>
    <x v="11"/>
    <m/>
    <m/>
    <n v="0"/>
    <n v="0"/>
  </r>
  <r>
    <x v="54"/>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EAC6E84-8C56-4FBE-A650-6A68213ABDB5}" name="PivotTableRingkasanAnggaran"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Kategori">
  <location ref="K9:N34" firstHeaderRow="0" firstDataRow="1" firstDataCol="1"/>
  <pivotFields count="6">
    <pivotField axis="axisRow" showAll="0" insertBlankRow="1">
      <items count="56">
        <item x="8"/>
        <item x="29"/>
        <item x="13"/>
        <item x="14"/>
        <item x="51"/>
        <item x="32"/>
        <item x="19"/>
        <item x="12"/>
        <item x="50"/>
        <item x="53"/>
        <item x="3"/>
        <item x="6"/>
        <item x="15"/>
        <item x="16"/>
        <item x="22"/>
        <item x="33"/>
        <item x="34"/>
        <item x="35"/>
        <item x="0"/>
        <item x="30"/>
        <item x="41"/>
        <item x="4"/>
        <item x="24"/>
        <item x="20"/>
        <item x="18"/>
        <item x="44"/>
        <item x="11"/>
        <item x="42"/>
        <item x="23"/>
        <item x="7"/>
        <item x="1"/>
        <item x="48"/>
        <item x="49"/>
        <item x="47"/>
        <item x="38"/>
        <item x="52"/>
        <item x="54"/>
        <item x="28"/>
        <item x="21"/>
        <item x="39"/>
        <item x="43"/>
        <item x="27"/>
        <item x="2"/>
        <item x="5"/>
        <item x="36"/>
        <item x="40"/>
        <item x="45"/>
        <item x="46"/>
        <item x="31"/>
        <item x="37"/>
        <item x="26"/>
        <item x="25"/>
        <item x="17"/>
        <item x="9"/>
        <item x="10"/>
        <item t="default"/>
      </items>
    </pivotField>
    <pivotField axis="axisRow" showAll="0" insertBlankRow="1">
      <items count="13">
        <item sd="0" x="0"/>
        <item sd="0" x="5"/>
        <item sd="0" x="3"/>
        <item sd="0" x="1"/>
        <item sd="0" x="4"/>
        <item sd="0" x="2"/>
        <item sd="0" x="10"/>
        <item sd="0" x="8"/>
        <item sd="0" x="7"/>
        <item sd="0" x="6"/>
        <item sd="0" x="9"/>
        <item sd="0" x="11"/>
        <item t="default"/>
      </items>
    </pivotField>
    <pivotField dataField="1" showAll="0" insertBlankRow="1"/>
    <pivotField dataField="1" showAll="0" insertBlankRow="1"/>
    <pivotField dataField="1" showAll="0" insertBlankRow="1"/>
    <pivotField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Proyeksi Biaya " fld="2" baseField="1" baseItem="3" numFmtId="5"/>
    <dataField name="Biaya Aktual " fld="3" baseField="1" baseItem="3" numFmtId="5"/>
    <dataField name="Selisih " fld="4" baseField="1" baseItem="3" numFmtId="5"/>
  </dataFields>
  <formats count="84">
    <format dxfId="655">
      <pivotArea dataOnly="0" grandRow="1" fieldPosition="0"/>
    </format>
    <format dxfId="654">
      <pivotArea dataOnly="0" grandRow="1" fieldPosition="0"/>
    </format>
    <format dxfId="653">
      <pivotArea dataOnly="0" grandRow="1" fieldPosition="0"/>
    </format>
    <format dxfId="652">
      <pivotArea dataOnly="0" grandRow="1" fieldPosition="0"/>
    </format>
    <format dxfId="651">
      <pivotArea outline="0" collapsedLevelsAreSubtotals="1" fieldPosition="0"/>
    </format>
    <format dxfId="650">
      <pivotArea dataOnly="0" labelOnly="1" outline="0" fieldPosition="0">
        <references count="1">
          <reference field="4294967294" count="3">
            <x v="0"/>
            <x v="1"/>
            <x v="2"/>
          </reference>
        </references>
      </pivotArea>
    </format>
    <format dxfId="649">
      <pivotArea collapsedLevelsAreSubtotals="1" fieldPosition="0">
        <references count="2">
          <reference field="4294967294" count="1" selected="0">
            <x v="0"/>
          </reference>
          <reference field="1" count="1">
            <x v="0"/>
          </reference>
        </references>
      </pivotArea>
    </format>
    <format dxfId="648">
      <pivotArea collapsedLevelsAreSubtotals="1" fieldPosition="0">
        <references count="2">
          <reference field="4294967294" count="1" selected="0">
            <x v="1"/>
          </reference>
          <reference field="1" count="1">
            <x v="0"/>
          </reference>
        </references>
      </pivotArea>
    </format>
    <format dxfId="647">
      <pivotArea collapsedLevelsAreSubtotals="1" fieldPosition="0">
        <references count="2">
          <reference field="4294967294" count="1" selected="0">
            <x v="2"/>
          </reference>
          <reference field="1" count="1">
            <x v="0"/>
          </reference>
        </references>
      </pivotArea>
    </format>
    <format dxfId="646">
      <pivotArea collapsedLevelsAreSubtotals="1" fieldPosition="0">
        <references count="2">
          <reference field="4294967294" count="1" selected="0">
            <x v="0"/>
          </reference>
          <reference field="1" count="1">
            <x v="0"/>
          </reference>
        </references>
      </pivotArea>
    </format>
    <format dxfId="645">
      <pivotArea collapsedLevelsAreSubtotals="1" fieldPosition="0">
        <references count="2">
          <reference field="4294967294" count="1" selected="0">
            <x v="1"/>
          </reference>
          <reference field="1" count="1">
            <x v="0"/>
          </reference>
        </references>
      </pivotArea>
    </format>
    <format dxfId="644">
      <pivotArea collapsedLevelsAreSubtotals="1" fieldPosition="0">
        <references count="2">
          <reference field="4294967294" count="1" selected="0">
            <x v="2"/>
          </reference>
          <reference field="1" count="1">
            <x v="0"/>
          </reference>
        </references>
      </pivotArea>
    </format>
    <format dxfId="643">
      <pivotArea collapsedLevelsAreSubtotals="1" fieldPosition="0">
        <references count="2">
          <reference field="4294967294" count="1" selected="0">
            <x v="0"/>
          </reference>
          <reference field="1" count="1">
            <x v="1"/>
          </reference>
        </references>
      </pivotArea>
    </format>
    <format dxfId="642">
      <pivotArea collapsedLevelsAreSubtotals="1" fieldPosition="0">
        <references count="2">
          <reference field="4294967294" count="1" selected="0">
            <x v="1"/>
          </reference>
          <reference field="1" count="1">
            <x v="1"/>
          </reference>
        </references>
      </pivotArea>
    </format>
    <format dxfId="641">
      <pivotArea collapsedLevelsAreSubtotals="1" fieldPosition="0">
        <references count="2">
          <reference field="4294967294" count="1" selected="0">
            <x v="2"/>
          </reference>
          <reference field="1" count="1">
            <x v="1"/>
          </reference>
        </references>
      </pivotArea>
    </format>
    <format dxfId="640">
      <pivotArea collapsedLevelsAreSubtotals="1" fieldPosition="0">
        <references count="2">
          <reference field="4294967294" count="1" selected="0">
            <x v="0"/>
          </reference>
          <reference field="1" count="1">
            <x v="1"/>
          </reference>
        </references>
      </pivotArea>
    </format>
    <format dxfId="639">
      <pivotArea collapsedLevelsAreSubtotals="1" fieldPosition="0">
        <references count="2">
          <reference field="4294967294" count="1" selected="0">
            <x v="1"/>
          </reference>
          <reference field="1" count="1">
            <x v="1"/>
          </reference>
        </references>
      </pivotArea>
    </format>
    <format dxfId="638">
      <pivotArea collapsedLevelsAreSubtotals="1" fieldPosition="0">
        <references count="2">
          <reference field="4294967294" count="1" selected="0">
            <x v="2"/>
          </reference>
          <reference field="1" count="1">
            <x v="1"/>
          </reference>
        </references>
      </pivotArea>
    </format>
    <format dxfId="637">
      <pivotArea collapsedLevelsAreSubtotals="1" fieldPosition="0">
        <references count="2">
          <reference field="4294967294" count="1" selected="0">
            <x v="0"/>
          </reference>
          <reference field="1" count="1">
            <x v="2"/>
          </reference>
        </references>
      </pivotArea>
    </format>
    <format dxfId="636">
      <pivotArea collapsedLevelsAreSubtotals="1" fieldPosition="0">
        <references count="2">
          <reference field="4294967294" count="1" selected="0">
            <x v="1"/>
          </reference>
          <reference field="1" count="1">
            <x v="2"/>
          </reference>
        </references>
      </pivotArea>
    </format>
    <format dxfId="635">
      <pivotArea collapsedLevelsAreSubtotals="1" fieldPosition="0">
        <references count="2">
          <reference field="4294967294" count="1" selected="0">
            <x v="2"/>
          </reference>
          <reference field="1" count="1">
            <x v="2"/>
          </reference>
        </references>
      </pivotArea>
    </format>
    <format dxfId="634">
      <pivotArea collapsedLevelsAreSubtotals="1" fieldPosition="0">
        <references count="2">
          <reference field="4294967294" count="1" selected="0">
            <x v="0"/>
          </reference>
          <reference field="1" count="1">
            <x v="2"/>
          </reference>
        </references>
      </pivotArea>
    </format>
    <format dxfId="633">
      <pivotArea collapsedLevelsAreSubtotals="1" fieldPosition="0">
        <references count="2">
          <reference field="4294967294" count="1" selected="0">
            <x v="1"/>
          </reference>
          <reference field="1" count="1">
            <x v="2"/>
          </reference>
        </references>
      </pivotArea>
    </format>
    <format dxfId="632">
      <pivotArea collapsedLevelsAreSubtotals="1" fieldPosition="0">
        <references count="2">
          <reference field="4294967294" count="1" selected="0">
            <x v="2"/>
          </reference>
          <reference field="1" count="1">
            <x v="2"/>
          </reference>
        </references>
      </pivotArea>
    </format>
    <format dxfId="631">
      <pivotArea collapsedLevelsAreSubtotals="1" fieldPosition="0">
        <references count="2">
          <reference field="4294967294" count="1" selected="0">
            <x v="0"/>
          </reference>
          <reference field="1" count="1">
            <x v="3"/>
          </reference>
        </references>
      </pivotArea>
    </format>
    <format dxfId="630">
      <pivotArea collapsedLevelsAreSubtotals="1" fieldPosition="0">
        <references count="2">
          <reference field="4294967294" count="1" selected="0">
            <x v="1"/>
          </reference>
          <reference field="1" count="1">
            <x v="3"/>
          </reference>
        </references>
      </pivotArea>
    </format>
    <format dxfId="629">
      <pivotArea collapsedLevelsAreSubtotals="1" fieldPosition="0">
        <references count="2">
          <reference field="4294967294" count="1" selected="0">
            <x v="2"/>
          </reference>
          <reference field="1" count="1">
            <x v="3"/>
          </reference>
        </references>
      </pivotArea>
    </format>
    <format dxfId="628">
      <pivotArea collapsedLevelsAreSubtotals="1" fieldPosition="0">
        <references count="2">
          <reference field="4294967294" count="1" selected="0">
            <x v="0"/>
          </reference>
          <reference field="1" count="1">
            <x v="3"/>
          </reference>
        </references>
      </pivotArea>
    </format>
    <format dxfId="627">
      <pivotArea collapsedLevelsAreSubtotals="1" fieldPosition="0">
        <references count="2">
          <reference field="4294967294" count="1" selected="0">
            <x v="1"/>
          </reference>
          <reference field="1" count="1">
            <x v="3"/>
          </reference>
        </references>
      </pivotArea>
    </format>
    <format dxfId="626">
      <pivotArea collapsedLevelsAreSubtotals="1" fieldPosition="0">
        <references count="2">
          <reference field="4294967294" count="1" selected="0">
            <x v="2"/>
          </reference>
          <reference field="1" count="1">
            <x v="3"/>
          </reference>
        </references>
      </pivotArea>
    </format>
    <format dxfId="625">
      <pivotArea collapsedLevelsAreSubtotals="1" fieldPosition="0">
        <references count="2">
          <reference field="4294967294" count="1" selected="0">
            <x v="0"/>
          </reference>
          <reference field="1" count="1">
            <x v="4"/>
          </reference>
        </references>
      </pivotArea>
    </format>
    <format dxfId="624">
      <pivotArea collapsedLevelsAreSubtotals="1" fieldPosition="0">
        <references count="2">
          <reference field="4294967294" count="1" selected="0">
            <x v="1"/>
          </reference>
          <reference field="1" count="1">
            <x v="4"/>
          </reference>
        </references>
      </pivotArea>
    </format>
    <format dxfId="623">
      <pivotArea collapsedLevelsAreSubtotals="1" fieldPosition="0">
        <references count="2">
          <reference field="4294967294" count="1" selected="0">
            <x v="2"/>
          </reference>
          <reference field="1" count="1">
            <x v="4"/>
          </reference>
        </references>
      </pivotArea>
    </format>
    <format dxfId="622">
      <pivotArea collapsedLevelsAreSubtotals="1" fieldPosition="0">
        <references count="2">
          <reference field="4294967294" count="1" selected="0">
            <x v="0"/>
          </reference>
          <reference field="1" count="1">
            <x v="4"/>
          </reference>
        </references>
      </pivotArea>
    </format>
    <format dxfId="621">
      <pivotArea collapsedLevelsAreSubtotals="1" fieldPosition="0">
        <references count="2">
          <reference field="4294967294" count="1" selected="0">
            <x v="1"/>
          </reference>
          <reference field="1" count="1">
            <x v="4"/>
          </reference>
        </references>
      </pivotArea>
    </format>
    <format dxfId="620">
      <pivotArea collapsedLevelsAreSubtotals="1" fieldPosition="0">
        <references count="2">
          <reference field="4294967294" count="1" selected="0">
            <x v="2"/>
          </reference>
          <reference field="1" count="1">
            <x v="4"/>
          </reference>
        </references>
      </pivotArea>
    </format>
    <format dxfId="619">
      <pivotArea collapsedLevelsAreSubtotals="1" fieldPosition="0">
        <references count="2">
          <reference field="4294967294" count="1" selected="0">
            <x v="0"/>
          </reference>
          <reference field="1" count="1">
            <x v="5"/>
          </reference>
        </references>
      </pivotArea>
    </format>
    <format dxfId="618">
      <pivotArea collapsedLevelsAreSubtotals="1" fieldPosition="0">
        <references count="2">
          <reference field="4294967294" count="1" selected="0">
            <x v="1"/>
          </reference>
          <reference field="1" count="1">
            <x v="5"/>
          </reference>
        </references>
      </pivotArea>
    </format>
    <format dxfId="617">
      <pivotArea collapsedLevelsAreSubtotals="1" fieldPosition="0">
        <references count="2">
          <reference field="4294967294" count="1" selected="0">
            <x v="2"/>
          </reference>
          <reference field="1" count="1">
            <x v="5"/>
          </reference>
        </references>
      </pivotArea>
    </format>
    <format dxfId="616">
      <pivotArea collapsedLevelsAreSubtotals="1" fieldPosition="0">
        <references count="2">
          <reference field="4294967294" count="1" selected="0">
            <x v="0"/>
          </reference>
          <reference field="1" count="1">
            <x v="5"/>
          </reference>
        </references>
      </pivotArea>
    </format>
    <format dxfId="615">
      <pivotArea collapsedLevelsAreSubtotals="1" fieldPosition="0">
        <references count="2">
          <reference field="4294967294" count="1" selected="0">
            <x v="1"/>
          </reference>
          <reference field="1" count="1">
            <x v="5"/>
          </reference>
        </references>
      </pivotArea>
    </format>
    <format dxfId="614">
      <pivotArea collapsedLevelsAreSubtotals="1" fieldPosition="0">
        <references count="2">
          <reference field="4294967294" count="1" selected="0">
            <x v="2"/>
          </reference>
          <reference field="1" count="1">
            <x v="5"/>
          </reference>
        </references>
      </pivotArea>
    </format>
    <format dxfId="613">
      <pivotArea collapsedLevelsAreSubtotals="1" fieldPosition="0">
        <references count="2">
          <reference field="4294967294" count="1" selected="0">
            <x v="0"/>
          </reference>
          <reference field="1" count="1">
            <x v="6"/>
          </reference>
        </references>
      </pivotArea>
    </format>
    <format dxfId="612">
      <pivotArea collapsedLevelsAreSubtotals="1" fieldPosition="0">
        <references count="2">
          <reference field="4294967294" count="1" selected="0">
            <x v="1"/>
          </reference>
          <reference field="1" count="1">
            <x v="6"/>
          </reference>
        </references>
      </pivotArea>
    </format>
    <format dxfId="611">
      <pivotArea collapsedLevelsAreSubtotals="1" fieldPosition="0">
        <references count="2">
          <reference field="4294967294" count="1" selected="0">
            <x v="2"/>
          </reference>
          <reference field="1" count="1">
            <x v="6"/>
          </reference>
        </references>
      </pivotArea>
    </format>
    <format dxfId="610">
      <pivotArea collapsedLevelsAreSubtotals="1" fieldPosition="0">
        <references count="2">
          <reference field="4294967294" count="1" selected="0">
            <x v="0"/>
          </reference>
          <reference field="1" count="1">
            <x v="6"/>
          </reference>
        </references>
      </pivotArea>
    </format>
    <format dxfId="609">
      <pivotArea collapsedLevelsAreSubtotals="1" fieldPosition="0">
        <references count="2">
          <reference field="4294967294" count="1" selected="0">
            <x v="1"/>
          </reference>
          <reference field="1" count="1">
            <x v="6"/>
          </reference>
        </references>
      </pivotArea>
    </format>
    <format dxfId="608">
      <pivotArea collapsedLevelsAreSubtotals="1" fieldPosition="0">
        <references count="2">
          <reference field="4294967294" count="1" selected="0">
            <x v="2"/>
          </reference>
          <reference field="1" count="1">
            <x v="6"/>
          </reference>
        </references>
      </pivotArea>
    </format>
    <format dxfId="607">
      <pivotArea collapsedLevelsAreSubtotals="1" fieldPosition="0">
        <references count="2">
          <reference field="4294967294" count="1" selected="0">
            <x v="0"/>
          </reference>
          <reference field="1" count="1">
            <x v="7"/>
          </reference>
        </references>
      </pivotArea>
    </format>
    <format dxfId="606">
      <pivotArea collapsedLevelsAreSubtotals="1" fieldPosition="0">
        <references count="2">
          <reference field="4294967294" count="1" selected="0">
            <x v="1"/>
          </reference>
          <reference field="1" count="1">
            <x v="7"/>
          </reference>
        </references>
      </pivotArea>
    </format>
    <format dxfId="605">
      <pivotArea collapsedLevelsAreSubtotals="1" fieldPosition="0">
        <references count="2">
          <reference field="4294967294" count="1" selected="0">
            <x v="2"/>
          </reference>
          <reference field="1" count="1">
            <x v="7"/>
          </reference>
        </references>
      </pivotArea>
    </format>
    <format dxfId="604">
      <pivotArea collapsedLevelsAreSubtotals="1" fieldPosition="0">
        <references count="2">
          <reference field="4294967294" count="1" selected="0">
            <x v="0"/>
          </reference>
          <reference field="1" count="1">
            <x v="7"/>
          </reference>
        </references>
      </pivotArea>
    </format>
    <format dxfId="603">
      <pivotArea collapsedLevelsAreSubtotals="1" fieldPosition="0">
        <references count="2">
          <reference field="4294967294" count="1" selected="0">
            <x v="1"/>
          </reference>
          <reference field="1" count="1">
            <x v="7"/>
          </reference>
        </references>
      </pivotArea>
    </format>
    <format dxfId="602">
      <pivotArea collapsedLevelsAreSubtotals="1" fieldPosition="0">
        <references count="2">
          <reference field="4294967294" count="1" selected="0">
            <x v="2"/>
          </reference>
          <reference field="1" count="1">
            <x v="7"/>
          </reference>
        </references>
      </pivotArea>
    </format>
    <format dxfId="601">
      <pivotArea collapsedLevelsAreSubtotals="1" fieldPosition="0">
        <references count="2">
          <reference field="4294967294" count="1" selected="0">
            <x v="0"/>
          </reference>
          <reference field="1" count="1">
            <x v="8"/>
          </reference>
        </references>
      </pivotArea>
    </format>
    <format dxfId="600">
      <pivotArea collapsedLevelsAreSubtotals="1" fieldPosition="0">
        <references count="2">
          <reference field="4294967294" count="1" selected="0">
            <x v="1"/>
          </reference>
          <reference field="1" count="1">
            <x v="8"/>
          </reference>
        </references>
      </pivotArea>
    </format>
    <format dxfId="599">
      <pivotArea collapsedLevelsAreSubtotals="1" fieldPosition="0">
        <references count="2">
          <reference field="4294967294" count="1" selected="0">
            <x v="2"/>
          </reference>
          <reference field="1" count="1">
            <x v="8"/>
          </reference>
        </references>
      </pivotArea>
    </format>
    <format dxfId="598">
      <pivotArea collapsedLevelsAreSubtotals="1" fieldPosition="0">
        <references count="2">
          <reference field="4294967294" count="1" selected="0">
            <x v="0"/>
          </reference>
          <reference field="1" count="1">
            <x v="8"/>
          </reference>
        </references>
      </pivotArea>
    </format>
    <format dxfId="597">
      <pivotArea collapsedLevelsAreSubtotals="1" fieldPosition="0">
        <references count="2">
          <reference field="4294967294" count="1" selected="0">
            <x v="1"/>
          </reference>
          <reference field="1" count="1">
            <x v="8"/>
          </reference>
        </references>
      </pivotArea>
    </format>
    <format dxfId="596">
      <pivotArea collapsedLevelsAreSubtotals="1" fieldPosition="0">
        <references count="2">
          <reference field="4294967294" count="1" selected="0">
            <x v="2"/>
          </reference>
          <reference field="1" count="1">
            <x v="8"/>
          </reference>
        </references>
      </pivotArea>
    </format>
    <format dxfId="595">
      <pivotArea collapsedLevelsAreSubtotals="1" fieldPosition="0">
        <references count="2">
          <reference field="4294967294" count="1" selected="0">
            <x v="0"/>
          </reference>
          <reference field="1" count="1">
            <x v="9"/>
          </reference>
        </references>
      </pivotArea>
    </format>
    <format dxfId="594">
      <pivotArea collapsedLevelsAreSubtotals="1" fieldPosition="0">
        <references count="2">
          <reference field="4294967294" count="1" selected="0">
            <x v="1"/>
          </reference>
          <reference field="1" count="1">
            <x v="9"/>
          </reference>
        </references>
      </pivotArea>
    </format>
    <format dxfId="593">
      <pivotArea collapsedLevelsAreSubtotals="1" fieldPosition="0">
        <references count="2">
          <reference field="4294967294" count="1" selected="0">
            <x v="2"/>
          </reference>
          <reference field="1" count="1">
            <x v="9"/>
          </reference>
        </references>
      </pivotArea>
    </format>
    <format dxfId="592">
      <pivotArea collapsedLevelsAreSubtotals="1" fieldPosition="0">
        <references count="2">
          <reference field="4294967294" count="1" selected="0">
            <x v="0"/>
          </reference>
          <reference field="1" count="1">
            <x v="9"/>
          </reference>
        </references>
      </pivotArea>
    </format>
    <format dxfId="591">
      <pivotArea collapsedLevelsAreSubtotals="1" fieldPosition="0">
        <references count="2">
          <reference field="4294967294" count="1" selected="0">
            <x v="1"/>
          </reference>
          <reference field="1" count="1">
            <x v="9"/>
          </reference>
        </references>
      </pivotArea>
    </format>
    <format dxfId="590">
      <pivotArea collapsedLevelsAreSubtotals="1" fieldPosition="0">
        <references count="2">
          <reference field="4294967294" count="1" selected="0">
            <x v="2"/>
          </reference>
          <reference field="1" count="1">
            <x v="9"/>
          </reference>
        </references>
      </pivotArea>
    </format>
    <format dxfId="589">
      <pivotArea collapsedLevelsAreSubtotals="1" fieldPosition="0">
        <references count="2">
          <reference field="4294967294" count="1" selected="0">
            <x v="0"/>
          </reference>
          <reference field="1" count="1">
            <x v="10"/>
          </reference>
        </references>
      </pivotArea>
    </format>
    <format dxfId="588">
      <pivotArea collapsedLevelsAreSubtotals="1" fieldPosition="0">
        <references count="2">
          <reference field="4294967294" count="1" selected="0">
            <x v="1"/>
          </reference>
          <reference field="1" count="1">
            <x v="10"/>
          </reference>
        </references>
      </pivotArea>
    </format>
    <format dxfId="587">
      <pivotArea collapsedLevelsAreSubtotals="1" fieldPosition="0">
        <references count="2">
          <reference field="4294967294" count="1" selected="0">
            <x v="2"/>
          </reference>
          <reference field="1" count="1">
            <x v="10"/>
          </reference>
        </references>
      </pivotArea>
    </format>
    <format dxfId="586">
      <pivotArea collapsedLevelsAreSubtotals="1" fieldPosition="0">
        <references count="2">
          <reference field="4294967294" count="1" selected="0">
            <x v="0"/>
          </reference>
          <reference field="1" count="1">
            <x v="10"/>
          </reference>
        </references>
      </pivotArea>
    </format>
    <format dxfId="585">
      <pivotArea collapsedLevelsAreSubtotals="1" fieldPosition="0">
        <references count="2">
          <reference field="4294967294" count="1" selected="0">
            <x v="1"/>
          </reference>
          <reference field="1" count="1">
            <x v="10"/>
          </reference>
        </references>
      </pivotArea>
    </format>
    <format dxfId="584">
      <pivotArea collapsedLevelsAreSubtotals="1" fieldPosition="0">
        <references count="2">
          <reference field="4294967294" count="1" selected="0">
            <x v="2"/>
          </reference>
          <reference field="1" count="1">
            <x v="10"/>
          </reference>
        </references>
      </pivotArea>
    </format>
    <format dxfId="583">
      <pivotArea collapsedLevelsAreSubtotals="1" fieldPosition="0">
        <references count="2">
          <reference field="4294967294" count="1" selected="0">
            <x v="0"/>
          </reference>
          <reference field="1" count="1">
            <x v="11"/>
          </reference>
        </references>
      </pivotArea>
    </format>
    <format dxfId="582">
      <pivotArea collapsedLevelsAreSubtotals="1" fieldPosition="0">
        <references count="2">
          <reference field="4294967294" count="1" selected="0">
            <x v="1"/>
          </reference>
          <reference field="1" count="1">
            <x v="11"/>
          </reference>
        </references>
      </pivotArea>
    </format>
    <format dxfId="581">
      <pivotArea collapsedLevelsAreSubtotals="1" fieldPosition="0">
        <references count="2">
          <reference field="4294967294" count="1" selected="0">
            <x v="2"/>
          </reference>
          <reference field="1" count="1">
            <x v="11"/>
          </reference>
        </references>
      </pivotArea>
    </format>
    <format dxfId="580">
      <pivotArea collapsedLevelsAreSubtotals="1" fieldPosition="0">
        <references count="2">
          <reference field="4294967294" count="1" selected="0">
            <x v="0"/>
          </reference>
          <reference field="1" count="1">
            <x v="11"/>
          </reference>
        </references>
      </pivotArea>
    </format>
    <format dxfId="579">
      <pivotArea collapsedLevelsAreSubtotals="1" fieldPosition="0">
        <references count="2">
          <reference field="4294967294" count="1" selected="0">
            <x v="1"/>
          </reference>
          <reference field="1" count="1">
            <x v="11"/>
          </reference>
        </references>
      </pivotArea>
    </format>
    <format dxfId="578">
      <pivotArea collapsedLevelsAreSubtotals="1" fieldPosition="0">
        <references count="2">
          <reference field="4294967294" count="1" selected="0">
            <x v="2"/>
          </reference>
          <reference field="1" count="1">
            <x v="11"/>
          </reference>
        </references>
      </pivotArea>
    </format>
    <format dxfId="577">
      <pivotArea field="1" grandRow="1" outline="0" collapsedLevelsAreSubtotals="1" axis="axisRow" fieldPosition="0">
        <references count="1">
          <reference field="4294967294" count="1" selected="0">
            <x v="0"/>
          </reference>
        </references>
      </pivotArea>
    </format>
    <format dxfId="576">
      <pivotArea field="1" grandRow="1" outline="0" collapsedLevelsAreSubtotals="1" axis="axisRow" fieldPosition="0">
        <references count="1">
          <reference field="4294967294" count="1" selected="0">
            <x v="1"/>
          </reference>
        </references>
      </pivotArea>
    </format>
    <format dxfId="575">
      <pivotArea field="1" grandRow="1" outline="0" collapsedLevelsAreSubtotals="1" axis="axisRow" fieldPosition="0">
        <references count="1">
          <reference field="4294967294" count="1" selected="0">
            <x v="2"/>
          </reference>
        </references>
      </pivotArea>
    </format>
    <format dxfId="336">
      <pivotArea outline="0" fieldPosition="0">
        <references count="1">
          <reference field="4294967294" count="1">
            <x v="0"/>
          </reference>
        </references>
      </pivotArea>
    </format>
    <format dxfId="253">
      <pivotArea outline="0" fieldPosition="0">
        <references count="1">
          <reference field="4294967294" count="1">
            <x v="1"/>
          </reference>
        </references>
      </pivotArea>
    </format>
    <format dxfId="169">
      <pivotArea outline="0" fieldPosition="0">
        <references count="1">
          <reference field="4294967294" count="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Ringkasan Proyeksi Biaya, Biaya Aktual, dan Selisih untuk semua pengeluaran yang tercantum dalam tabel Detail Anggaran dalam lembar kerja Pengeluaran Bulanan" hideValuesRow="1"/>
    </ext>
    <ext xmlns:xpdl="http://schemas.microsoft.com/office/spreadsheetml/2016/pivotdefaultlayout" uri="{747A6164-185A-40DC-8AA5-F01512510D54}">
      <xpdl:pivotTableDefinition16 InsertBlankRowDefault="1"/>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6217194-9805-427B-951E-410F9DC8FFE0}" name="RingkasanAnggaran"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3" rowHeaderCaption="Kategori">
  <location ref="B2:C15" firstHeaderRow="1" firstDataRow="1" firstDataCol="1"/>
  <pivotFields count="6">
    <pivotField showAll="0"/>
    <pivotField axis="axisRow" showAll="0">
      <items count="13">
        <item x="0"/>
        <item x="5"/>
        <item x="3"/>
        <item x="1"/>
        <item x="4"/>
        <item x="2"/>
        <item x="10"/>
        <item x="8"/>
        <item x="7"/>
        <item x="6"/>
        <item x="9"/>
        <item x="11"/>
        <item t="default"/>
      </items>
    </pivotField>
    <pivotField showAll="0"/>
    <pivotField dataField="1" showAll="0"/>
    <pivotField showAll="0"/>
    <pivotField showAll="0"/>
  </pivotFields>
  <rowFields count="1">
    <field x="1"/>
  </rowFields>
  <rowItems count="13">
    <i>
      <x/>
    </i>
    <i>
      <x v="1"/>
    </i>
    <i>
      <x v="2"/>
    </i>
    <i>
      <x v="3"/>
    </i>
    <i>
      <x v="4"/>
    </i>
    <i>
      <x v="5"/>
    </i>
    <i>
      <x v="6"/>
    </i>
    <i>
      <x v="7"/>
    </i>
    <i>
      <x v="8"/>
    </i>
    <i>
      <x v="9"/>
    </i>
    <i>
      <x v="10"/>
    </i>
    <i>
      <x v="11"/>
    </i>
    <i t="grand">
      <x/>
    </i>
  </rowItems>
  <colItems count="1">
    <i/>
  </colItems>
  <dataFields count="1">
    <dataField name="Biaya " fld="3" baseField="1" baseItem="4" numFmtId="5"/>
  </dataFields>
  <formats count="18">
    <format dxfId="568">
      <pivotArea dataOnly="0" labelOnly="1" outline="0" axis="axisValues" fieldPosition="0"/>
    </format>
    <format dxfId="567">
      <pivotArea dataOnly="0" grandRow="1" fieldPosition="0"/>
    </format>
    <format dxfId="566">
      <pivotArea dataOnly="0" grandRow="1" fieldPosition="0"/>
    </format>
    <format dxfId="565">
      <pivotArea collapsedLevelsAreSubtotals="1" fieldPosition="0">
        <references count="1">
          <reference field="1" count="0"/>
        </references>
      </pivotArea>
    </format>
    <format dxfId="564">
      <pivotArea collapsedLevelsAreSubtotals="1" fieldPosition="0">
        <references count="1">
          <reference field="1" count="1">
            <x v="0"/>
          </reference>
        </references>
      </pivotArea>
    </format>
    <format dxfId="563">
      <pivotArea collapsedLevelsAreSubtotals="1" fieldPosition="0">
        <references count="1">
          <reference field="1" count="1">
            <x v="1"/>
          </reference>
        </references>
      </pivotArea>
    </format>
    <format dxfId="562">
      <pivotArea collapsedLevelsAreSubtotals="1" fieldPosition="0">
        <references count="1">
          <reference field="1" count="1">
            <x v="2"/>
          </reference>
        </references>
      </pivotArea>
    </format>
    <format dxfId="561">
      <pivotArea collapsedLevelsAreSubtotals="1" fieldPosition="0">
        <references count="1">
          <reference field="1" count="1">
            <x v="3"/>
          </reference>
        </references>
      </pivotArea>
    </format>
    <format dxfId="560">
      <pivotArea collapsedLevelsAreSubtotals="1" fieldPosition="0">
        <references count="1">
          <reference field="1" count="1">
            <x v="4"/>
          </reference>
        </references>
      </pivotArea>
    </format>
    <format dxfId="559">
      <pivotArea collapsedLevelsAreSubtotals="1" fieldPosition="0">
        <references count="1">
          <reference field="1" count="1">
            <x v="5"/>
          </reference>
        </references>
      </pivotArea>
    </format>
    <format dxfId="558">
      <pivotArea collapsedLevelsAreSubtotals="1" fieldPosition="0">
        <references count="1">
          <reference field="1" count="1">
            <x v="6"/>
          </reference>
        </references>
      </pivotArea>
    </format>
    <format dxfId="557">
      <pivotArea collapsedLevelsAreSubtotals="1" fieldPosition="0">
        <references count="1">
          <reference field="1" count="1">
            <x v="7"/>
          </reference>
        </references>
      </pivotArea>
    </format>
    <format dxfId="556">
      <pivotArea collapsedLevelsAreSubtotals="1" fieldPosition="0">
        <references count="1">
          <reference field="1" count="1">
            <x v="8"/>
          </reference>
        </references>
      </pivotArea>
    </format>
    <format dxfId="555">
      <pivotArea collapsedLevelsAreSubtotals="1" fieldPosition="0">
        <references count="1">
          <reference field="1" count="1">
            <x v="9"/>
          </reference>
        </references>
      </pivotArea>
    </format>
    <format dxfId="554">
      <pivotArea collapsedLevelsAreSubtotals="1" fieldPosition="0">
        <references count="1">
          <reference field="1" count="1">
            <x v="10"/>
          </reference>
        </references>
      </pivotArea>
    </format>
    <format dxfId="553">
      <pivotArea collapsedLevelsAreSubtotals="1" fieldPosition="0">
        <references count="1">
          <reference field="1" count="1">
            <x v="11"/>
          </reference>
        </references>
      </pivotArea>
    </format>
    <format dxfId="422">
      <pivotArea outline="0" fieldPosition="0">
        <references count="1">
          <reference field="4294967294" count="1">
            <x v="0"/>
          </reference>
        </references>
      </pivotArea>
    </format>
    <format dxfId="0">
      <pivotArea field="1" type="button" dataOnly="0" labelOnly="1" outline="0" axis="axisRow" fieldPosition="0"/>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Ubah atau masukkan kategori dalam tabel ini untuk memperbarui daftar menurun kolom Kategori pada tabel Detail Anggaran dalam lembar kerja Pengeluaran Bulana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Pemotong_Kategori" xr10:uid="{8A2A45B1-A8DE-49BE-B022-9DC48D2710E1}" sourceName="Kategori">
  <pivotTables>
    <pivotTable tabId="4" name="PivotTableRingkasanAnggaran"/>
  </pivotTables>
  <data>
    <tabular pivotCacheId="1772979093">
      <items count="12">
        <i x="0" s="1"/>
        <i x="5" s="1"/>
        <i x="3" s="1"/>
        <i x="1" s="1"/>
        <i x="4" s="1"/>
        <i x="2" s="1"/>
        <i x="10" s="1"/>
        <i x="8" s="1"/>
        <i x="7" s="1"/>
        <i x="6" s="1"/>
        <i x="9"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 xr10:uid="{25A19D75-4576-4766-B38A-9C40CAB9ABEE}" cache="Pemotong_Kategori" caption="Tahan tombol Ctrl untuk memilih beberapa kategori"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tailAnggaran" displayName="DetailAnggaran" ref="B2:G62" totalsRowCount="1" headerRowDxfId="573" totalsRowDxfId="572" totalsRowBorderDxfId="571">
  <autoFilter ref="B2:G61" xr:uid="{F607573C-6FA0-4A4C-A2FB-F74635E5C311}"/>
  <tableColumns count="6">
    <tableColumn id="2" xr3:uid="{00000000-0010-0000-0000-000002000000}" name="Deskripsi" totalsRowLabel="Total" totalsRowDxfId="570"/>
    <tableColumn id="1" xr3:uid="{00000000-0010-0000-0000-000001000000}" name="Kategori" totalsRowDxfId="569"/>
    <tableColumn id="3" xr3:uid="{00000000-0010-0000-0000-000003000000}" name="Proyeksi Biaya" totalsRowFunction="sum" totalsRowDxfId="421"/>
    <tableColumn id="4" xr3:uid="{00000000-0010-0000-0000-000004000000}" name="Biaya Aktual" totalsRowFunction="sum" totalsRowDxfId="420"/>
    <tableColumn id="5" xr3:uid="{00000000-0010-0000-0000-000005000000}" name="Selisih" totalsRowFunction="sum" totalsRowDxfId="419">
      <calculatedColumnFormula>DetailAnggaran[[#This Row],[Proyeksi Biaya]]-DetailAnggaran[[#This Row],[Biaya Aktual]]</calculatedColumnFormula>
    </tableColumn>
    <tableColumn id="6" xr3:uid="{00000000-0010-0000-0000-000006000000}" name="Gambaran Umum Biaya Aktual" totalsRowDxfId="418">
      <calculatedColumnFormula>DetailAnggaran[[#This Row],[Biaya Aktual]]</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Pilih Kategori Pengeluaran Bulanan dan masukkan Deskripsi, Proyeksi Biaya &amp; Biaya Aktual dalam tabel ini. Selisih &amp; Total dihitung secara otomatis, dan bilah Gambaran Umum Biaya Aktual diperbarui secara otomat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ncarianKategoriAnggaran" displayName="PencarianKategoriAnggaran" ref="E2:E14" totalsRowShown="0" headerRowDxfId="552">
  <autoFilter ref="E2:E14" xr:uid="{00000000-0009-0000-0100-000002000000}"/>
  <tableColumns count="1">
    <tableColumn id="1" xr3:uid="{00000000-0010-0000-0100-000001000000}" name="Pencarian Kategori Anggaran"/>
  </tableColumns>
  <tableStyleInfo name="Family Budget Table Style" showFirstColumn="0" showLastColumn="0" showRowStripes="1" showColumnStripes="0"/>
  <extLst>
    <ext xmlns:x14="http://schemas.microsoft.com/office/spreadsheetml/2009/9/main" uri="{504A1905-F514-4f6f-8877-14C23A59335A}">
      <x14:table altTextSummary="Daftar kategori tersedia pada kolom Kategori dalam tabel Detail Anggaran di lembar kerja Pengeluaran Bulanan"/>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B1:B8"/>
  <sheetViews>
    <sheetView showGridLines="0" tabSelected="1" workbookViewId="0"/>
  </sheetViews>
  <sheetFormatPr defaultRowHeight="13.5" x14ac:dyDescent="0.25"/>
  <cols>
    <col min="1" max="1" width="2.625" customWidth="1"/>
    <col min="2" max="2" width="80.625" customWidth="1"/>
    <col min="3" max="3" width="2.625" customWidth="1"/>
  </cols>
  <sheetData>
    <row r="1" spans="2:2" ht="30" customHeight="1" thickBot="1" x14ac:dyDescent="0.3">
      <c r="B1" s="20" t="s">
        <v>0</v>
      </c>
    </row>
    <row r="2" spans="2:2" ht="30" customHeight="1" thickTop="1" x14ac:dyDescent="0.25">
      <c r="B2" s="21" t="s">
        <v>1</v>
      </c>
    </row>
    <row r="3" spans="2:2" ht="60.75" customHeight="1" x14ac:dyDescent="0.25">
      <c r="B3" s="29" t="s">
        <v>2</v>
      </c>
    </row>
    <row r="4" spans="2:2" ht="45.75" customHeight="1" x14ac:dyDescent="0.25">
      <c r="B4" s="21" t="s">
        <v>3</v>
      </c>
    </row>
    <row r="5" spans="2:2" ht="44.25" customHeight="1" x14ac:dyDescent="0.25">
      <c r="B5" s="21" t="s">
        <v>4</v>
      </c>
    </row>
    <row r="6" spans="2:2" ht="30" customHeight="1" x14ac:dyDescent="0.25">
      <c r="B6" s="22" t="s">
        <v>5</v>
      </c>
    </row>
    <row r="7" spans="2:2" ht="81" customHeight="1" x14ac:dyDescent="0.25">
      <c r="B7" s="21" t="s">
        <v>6</v>
      </c>
    </row>
    <row r="8" spans="2:2" ht="63" customHeight="1" x14ac:dyDescent="0.25">
      <c r="B8" s="21"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zoomScaleNormal="100" workbookViewId="0"/>
  </sheetViews>
  <sheetFormatPr defaultRowHeight="13.5" x14ac:dyDescent="0.25"/>
  <cols>
    <col min="1" max="1" width="2.625" style="28" customWidth="1"/>
    <col min="2" max="2" width="19.5" style="2" customWidth="1"/>
    <col min="3" max="3" width="23.5" style="2" customWidth="1"/>
    <col min="4" max="4" width="18.25" style="2" customWidth="1"/>
    <col min="5" max="5" width="2" style="2" customWidth="1"/>
    <col min="6" max="6" width="15.5" style="2" customWidth="1"/>
    <col min="7" max="7" width="11.75" style="2" customWidth="1"/>
    <col min="8" max="8" width="4" style="2" customWidth="1"/>
    <col min="9" max="9" width="2.5" style="2" customWidth="1"/>
    <col min="10" max="10" width="11.75" style="2" customWidth="1"/>
    <col min="11" max="11" width="24" style="2" customWidth="1"/>
    <col min="12" max="12" width="15.25" style="2" customWidth="1"/>
    <col min="13" max="13" width="16.5" style="2" customWidth="1"/>
    <col min="14" max="14" width="14.625" style="2" customWidth="1"/>
    <col min="15" max="15" width="0.875" style="2" customWidth="1"/>
    <col min="16" max="16" width="2.625" customWidth="1"/>
    <col min="17" max="16384" width="9" style="2"/>
  </cols>
  <sheetData>
    <row r="1" spans="1:15" ht="60.75" customHeight="1" x14ac:dyDescent="0.25">
      <c r="A1" s="28" t="s">
        <v>8</v>
      </c>
      <c r="B1" s="54" t="s">
        <v>24</v>
      </c>
      <c r="C1" s="54"/>
      <c r="D1" s="54"/>
      <c r="E1" s="54"/>
      <c r="F1" s="53" t="s">
        <v>40</v>
      </c>
      <c r="G1" s="53"/>
      <c r="H1" s="53"/>
      <c r="I1" s="6"/>
      <c r="J1" s="3" t="s">
        <v>42</v>
      </c>
      <c r="K1" s="3"/>
      <c r="L1" s="3"/>
      <c r="M1" s="45" t="s">
        <v>59</v>
      </c>
      <c r="N1" s="45"/>
    </row>
    <row r="2" spans="1:15" ht="30.75" customHeight="1" x14ac:dyDescent="0.25">
      <c r="A2" s="30" t="s">
        <v>9</v>
      </c>
      <c r="B2" s="23" t="s">
        <v>25</v>
      </c>
      <c r="E2" s="7"/>
      <c r="J2" s="46" t="s">
        <v>43</v>
      </c>
      <c r="K2" s="46"/>
      <c r="L2" s="46"/>
      <c r="M2" s="46"/>
      <c r="N2" s="46"/>
    </row>
    <row r="3" spans="1:15" ht="15" customHeight="1" x14ac:dyDescent="0.25">
      <c r="A3" s="27" t="s">
        <v>10</v>
      </c>
      <c r="B3" s="8" t="s">
        <v>26</v>
      </c>
      <c r="C3" s="52" t="s">
        <v>33</v>
      </c>
      <c r="D3" s="52"/>
      <c r="E3" s="52"/>
      <c r="F3" s="52"/>
      <c r="G3" s="63">
        <f>D17-SUM(DetailAnggaran[Proyeksi Biaya])</f>
        <v>1585</v>
      </c>
      <c r="J3" s="44"/>
      <c r="K3" s="44"/>
      <c r="L3" s="44"/>
      <c r="M3" s="44"/>
      <c r="N3" s="44"/>
    </row>
    <row r="4" spans="1:15" ht="15" customHeight="1" x14ac:dyDescent="0.25">
      <c r="A4" s="27" t="s">
        <v>11</v>
      </c>
      <c r="B4" s="8" t="s">
        <v>27</v>
      </c>
      <c r="C4" s="52" t="s">
        <v>34</v>
      </c>
      <c r="D4" s="52"/>
      <c r="E4" s="52"/>
      <c r="F4" s="52"/>
      <c r="G4" s="63">
        <f>D11-SUM(DetailAnggaran[Biaya Aktual])</f>
        <v>1740</v>
      </c>
      <c r="J4" s="44"/>
      <c r="K4" s="44"/>
      <c r="L4" s="44"/>
      <c r="M4" s="44"/>
      <c r="N4" s="44"/>
    </row>
    <row r="5" spans="1:15" ht="15" customHeight="1" x14ac:dyDescent="0.25">
      <c r="A5" s="28" t="s">
        <v>12</v>
      </c>
      <c r="B5" s="8" t="s">
        <v>28</v>
      </c>
      <c r="C5" s="52" t="s">
        <v>35</v>
      </c>
      <c r="D5" s="52"/>
      <c r="E5" s="52"/>
      <c r="F5" s="52"/>
      <c r="G5" s="63">
        <f>G4-G3</f>
        <v>155</v>
      </c>
      <c r="J5" s="44"/>
      <c r="K5" s="44"/>
      <c r="L5" s="44"/>
      <c r="M5" s="44"/>
      <c r="N5" s="44"/>
    </row>
    <row r="6" spans="1:15" ht="15" customHeight="1" x14ac:dyDescent="0.25">
      <c r="B6" s="9"/>
      <c r="C6" s="4"/>
      <c r="D6" s="4"/>
      <c r="E6" s="4"/>
      <c r="F6" s="4"/>
      <c r="G6" s="4"/>
      <c r="H6" s="4"/>
      <c r="J6" s="44"/>
      <c r="K6" s="44"/>
      <c r="L6" s="44"/>
      <c r="M6" s="44"/>
      <c r="N6" s="44"/>
    </row>
    <row r="7" spans="1:15" ht="30" customHeight="1" x14ac:dyDescent="0.25">
      <c r="A7" s="27" t="s">
        <v>13</v>
      </c>
      <c r="B7" s="24" t="s">
        <v>29</v>
      </c>
      <c r="C7" s="7"/>
      <c r="D7" s="7"/>
      <c r="E7" s="31"/>
      <c r="F7" s="24" t="s">
        <v>41</v>
      </c>
      <c r="G7" s="10"/>
      <c r="H7" s="7"/>
      <c r="J7" s="19" t="s">
        <v>44</v>
      </c>
      <c r="K7" s="18"/>
      <c r="L7" s="18"/>
      <c r="M7" s="18"/>
      <c r="N7" s="18"/>
    </row>
    <row r="8" spans="1:15" ht="15" customHeight="1" x14ac:dyDescent="0.25">
      <c r="A8" s="27" t="s">
        <v>14</v>
      </c>
      <c r="B8" s="47" t="s">
        <v>30</v>
      </c>
      <c r="C8" s="2" t="s">
        <v>36</v>
      </c>
      <c r="D8" s="63">
        <v>5800</v>
      </c>
      <c r="E8" s="32"/>
      <c r="F8" s="48" t="s">
        <v>30</v>
      </c>
      <c r="G8" s="65">
        <f>SUM(DetailAnggaran[Biaya Aktual])</f>
        <v>7860</v>
      </c>
      <c r="K8" s="17"/>
      <c r="L8" s="17"/>
      <c r="M8" s="17"/>
    </row>
    <row r="9" spans="1:15" ht="15" customHeight="1" x14ac:dyDescent="0.25">
      <c r="A9" s="27" t="s">
        <v>15</v>
      </c>
      <c r="B9" s="47"/>
      <c r="C9" s="2" t="s">
        <v>37</v>
      </c>
      <c r="D9" s="63">
        <v>2300</v>
      </c>
      <c r="E9" s="32"/>
      <c r="F9" s="48"/>
      <c r="G9" s="65"/>
      <c r="J9" s="44" t="s">
        <v>45</v>
      </c>
      <c r="K9" s="39" t="s">
        <v>46</v>
      </c>
      <c r="L9" s="42" t="s">
        <v>126</v>
      </c>
      <c r="M9" s="42" t="s">
        <v>127</v>
      </c>
      <c r="N9" s="42" t="s">
        <v>128</v>
      </c>
      <c r="O9" s="11"/>
    </row>
    <row r="10" spans="1:15" ht="15" customHeight="1" x14ac:dyDescent="0.25">
      <c r="A10" s="27" t="s">
        <v>16</v>
      </c>
      <c r="B10" s="47"/>
      <c r="C10" s="2" t="s">
        <v>38</v>
      </c>
      <c r="D10" s="63">
        <v>1500</v>
      </c>
      <c r="E10" s="32"/>
      <c r="F10" s="48"/>
      <c r="G10" s="65"/>
      <c r="H10" s="36"/>
      <c r="J10" s="44"/>
      <c r="K10" s="40" t="s">
        <v>47</v>
      </c>
      <c r="L10" s="57">
        <v>140</v>
      </c>
      <c r="M10" s="57">
        <v>140</v>
      </c>
      <c r="N10" s="57">
        <v>0</v>
      </c>
    </row>
    <row r="11" spans="1:15" ht="15" customHeight="1" x14ac:dyDescent="0.25">
      <c r="A11" s="27" t="s">
        <v>17</v>
      </c>
      <c r="B11" s="47"/>
      <c r="C11" s="25" t="s">
        <v>39</v>
      </c>
      <c r="D11" s="64">
        <f>SUM(D8:D10)</f>
        <v>9600</v>
      </c>
      <c r="E11" s="32"/>
      <c r="F11" s="48"/>
      <c r="G11" s="65"/>
      <c r="H11" s="36"/>
      <c r="J11" s="44"/>
      <c r="K11" s="40"/>
      <c r="L11" s="57"/>
      <c r="M11" s="57"/>
      <c r="N11" s="57"/>
    </row>
    <row r="12" spans="1:15" ht="15" customHeight="1" x14ac:dyDescent="0.25">
      <c r="B12" s="12"/>
      <c r="C12" s="4"/>
      <c r="D12" s="4"/>
      <c r="E12" s="33"/>
      <c r="F12" s="13"/>
      <c r="G12" s="38"/>
      <c r="H12" s="4"/>
      <c r="J12" s="44"/>
      <c r="K12" s="40" t="s">
        <v>52</v>
      </c>
      <c r="L12" s="57">
        <v>900</v>
      </c>
      <c r="M12" s="57">
        <v>900</v>
      </c>
      <c r="N12" s="57">
        <v>0</v>
      </c>
    </row>
    <row r="13" spans="1:15" ht="15" customHeight="1" x14ac:dyDescent="0.25">
      <c r="A13" s="27" t="s">
        <v>18</v>
      </c>
      <c r="B13" s="50" t="s">
        <v>31</v>
      </c>
      <c r="E13" s="32"/>
      <c r="F13" s="49" t="s">
        <v>31</v>
      </c>
      <c r="G13" s="66">
        <f>SUM(DetailAnggaran[Proyeksi Biaya])</f>
        <v>7915</v>
      </c>
      <c r="J13" s="44"/>
      <c r="K13" s="40"/>
      <c r="L13" s="57"/>
      <c r="M13" s="57"/>
      <c r="N13" s="57"/>
    </row>
    <row r="14" spans="1:15" ht="15" customHeight="1" x14ac:dyDescent="0.25">
      <c r="A14" s="27" t="s">
        <v>19</v>
      </c>
      <c r="B14" s="51"/>
      <c r="C14" s="2" t="s">
        <v>36</v>
      </c>
      <c r="D14" s="63">
        <v>6000</v>
      </c>
      <c r="E14" s="32"/>
      <c r="F14" s="48"/>
      <c r="G14" s="65"/>
      <c r="J14" s="44"/>
      <c r="K14" s="40" t="s">
        <v>50</v>
      </c>
      <c r="L14" s="57">
        <v>100</v>
      </c>
      <c r="M14" s="57">
        <v>125</v>
      </c>
      <c r="N14" s="57">
        <v>-25</v>
      </c>
    </row>
    <row r="15" spans="1:15" ht="15" customHeight="1" x14ac:dyDescent="0.25">
      <c r="A15" s="27" t="s">
        <v>20</v>
      </c>
      <c r="B15" s="51"/>
      <c r="C15" s="2" t="s">
        <v>37</v>
      </c>
      <c r="D15" s="63">
        <v>1000</v>
      </c>
      <c r="E15" s="32"/>
      <c r="F15" s="48"/>
      <c r="G15" s="65"/>
      <c r="H15" s="36"/>
      <c r="J15" s="44"/>
      <c r="K15" s="40"/>
      <c r="L15" s="57"/>
      <c r="M15" s="57"/>
      <c r="N15" s="57"/>
    </row>
    <row r="16" spans="1:15" ht="15" customHeight="1" x14ac:dyDescent="0.25">
      <c r="A16" s="27" t="s">
        <v>21</v>
      </c>
      <c r="B16" s="51"/>
      <c r="C16" s="2" t="s">
        <v>38</v>
      </c>
      <c r="D16" s="63">
        <v>2500</v>
      </c>
      <c r="E16" s="32"/>
      <c r="F16" s="48"/>
      <c r="G16" s="65"/>
      <c r="H16" s="36"/>
      <c r="J16" s="44"/>
      <c r="K16" s="40" t="s">
        <v>48</v>
      </c>
      <c r="L16" s="57">
        <v>400</v>
      </c>
      <c r="M16" s="57">
        <v>358</v>
      </c>
      <c r="N16" s="57">
        <v>42</v>
      </c>
    </row>
    <row r="17" spans="1:14" ht="15" customHeight="1" x14ac:dyDescent="0.25">
      <c r="A17" s="27" t="s">
        <v>22</v>
      </c>
      <c r="B17" s="51"/>
      <c r="C17" s="25" t="s">
        <v>39</v>
      </c>
      <c r="D17" s="64">
        <f>SUM(D14:D16)</f>
        <v>9500</v>
      </c>
      <c r="E17" s="34"/>
      <c r="F17" s="48"/>
      <c r="G17" s="65"/>
      <c r="H17" s="37"/>
      <c r="J17" s="44"/>
      <c r="K17" s="40"/>
      <c r="L17" s="57"/>
      <c r="M17" s="57"/>
      <c r="N17" s="57"/>
    </row>
    <row r="18" spans="1:14" ht="15" customHeight="1" x14ac:dyDescent="0.25">
      <c r="B18" s="14"/>
      <c r="C18" s="5"/>
      <c r="D18" s="5"/>
      <c r="E18" s="35"/>
      <c r="F18" s="13"/>
      <c r="G18" s="38"/>
      <c r="H18" s="5"/>
      <c r="J18" s="44"/>
      <c r="K18" s="40" t="s">
        <v>51</v>
      </c>
      <c r="L18" s="57">
        <v>2830</v>
      </c>
      <c r="M18" s="57">
        <v>2702</v>
      </c>
      <c r="N18" s="57">
        <v>128</v>
      </c>
    </row>
    <row r="19" spans="1:14" ht="15" customHeight="1" x14ac:dyDescent="0.25">
      <c r="J19" s="44"/>
      <c r="K19" s="40"/>
      <c r="L19" s="57"/>
      <c r="M19" s="57"/>
      <c r="N19" s="57"/>
    </row>
    <row r="20" spans="1:14" ht="15" customHeight="1" x14ac:dyDescent="0.25">
      <c r="A20" s="28" t="s">
        <v>23</v>
      </c>
      <c r="B20" s="44" t="s">
        <v>32</v>
      </c>
      <c r="C20" s="44"/>
      <c r="D20" s="44"/>
      <c r="E20" s="44"/>
      <c r="F20" s="44"/>
      <c r="G20" s="44"/>
      <c r="J20" s="44"/>
      <c r="K20" s="40" t="s">
        <v>49</v>
      </c>
      <c r="L20" s="57">
        <v>1100</v>
      </c>
      <c r="M20" s="57">
        <v>1320</v>
      </c>
      <c r="N20" s="57">
        <v>-220</v>
      </c>
    </row>
    <row r="21" spans="1:14" ht="15" customHeight="1" x14ac:dyDescent="0.25">
      <c r="B21" s="44"/>
      <c r="C21" s="44"/>
      <c r="D21" s="44"/>
      <c r="E21" s="44"/>
      <c r="F21" s="44"/>
      <c r="G21" s="44"/>
      <c r="J21" s="44"/>
      <c r="K21" s="40"/>
      <c r="L21" s="57"/>
      <c r="M21" s="57"/>
      <c r="N21" s="57"/>
    </row>
    <row r="22" spans="1:14" x14ac:dyDescent="0.25">
      <c r="B22" s="44"/>
      <c r="C22" s="44"/>
      <c r="D22" s="44"/>
      <c r="E22" s="44"/>
      <c r="F22" s="44"/>
      <c r="G22" s="44"/>
      <c r="J22" s="44"/>
      <c r="K22" s="40" t="s">
        <v>57</v>
      </c>
      <c r="L22" s="57">
        <v>300</v>
      </c>
      <c r="M22" s="57">
        <v>300</v>
      </c>
      <c r="N22" s="57">
        <v>0</v>
      </c>
    </row>
    <row r="23" spans="1:14" ht="15" customHeight="1" x14ac:dyDescent="0.25">
      <c r="B23" s="44"/>
      <c r="C23" s="44"/>
      <c r="D23" s="44"/>
      <c r="E23" s="44"/>
      <c r="F23" s="44"/>
      <c r="G23" s="44"/>
      <c r="J23" s="44"/>
      <c r="K23" s="40"/>
      <c r="L23" s="57"/>
      <c r="M23" s="57"/>
      <c r="N23" s="57"/>
    </row>
    <row r="24" spans="1:14" ht="15" customHeight="1" x14ac:dyDescent="0.25">
      <c r="B24" s="44"/>
      <c r="C24" s="44"/>
      <c r="D24" s="44"/>
      <c r="E24" s="44"/>
      <c r="F24" s="44"/>
      <c r="G24" s="44"/>
      <c r="J24" s="44"/>
      <c r="K24" s="40" t="s">
        <v>55</v>
      </c>
      <c r="L24" s="57">
        <v>170</v>
      </c>
      <c r="M24" s="57">
        <v>100</v>
      </c>
      <c r="N24" s="57">
        <v>70</v>
      </c>
    </row>
    <row r="25" spans="1:14" ht="15" customHeight="1" x14ac:dyDescent="0.25">
      <c r="B25" s="44"/>
      <c r="C25" s="44"/>
      <c r="D25" s="44"/>
      <c r="E25" s="44"/>
      <c r="F25" s="44"/>
      <c r="G25" s="44"/>
      <c r="J25" s="44"/>
      <c r="K25" s="40"/>
      <c r="L25" s="57"/>
      <c r="M25" s="57"/>
      <c r="N25" s="57"/>
    </row>
    <row r="26" spans="1:14" ht="15" customHeight="1" x14ac:dyDescent="0.25">
      <c r="B26" s="44"/>
      <c r="C26" s="44"/>
      <c r="D26" s="44"/>
      <c r="E26" s="44"/>
      <c r="F26" s="44"/>
      <c r="G26" s="44"/>
      <c r="J26" s="44"/>
      <c r="K26" s="40" t="s">
        <v>54</v>
      </c>
      <c r="L26" s="57">
        <v>150</v>
      </c>
      <c r="M26" s="57">
        <v>140</v>
      </c>
      <c r="N26" s="57">
        <v>10</v>
      </c>
    </row>
    <row r="27" spans="1:14" ht="15" customHeight="1" x14ac:dyDescent="0.25">
      <c r="B27" s="44"/>
      <c r="C27" s="44"/>
      <c r="D27" s="44"/>
      <c r="E27" s="44"/>
      <c r="F27" s="44"/>
      <c r="G27" s="44"/>
      <c r="J27" s="44"/>
      <c r="K27" s="40"/>
      <c r="L27" s="57"/>
      <c r="M27" s="57"/>
      <c r="N27" s="57"/>
    </row>
    <row r="28" spans="1:14" ht="15" customHeight="1" x14ac:dyDescent="0.25">
      <c r="B28" s="44"/>
      <c r="C28" s="44"/>
      <c r="D28" s="44"/>
      <c r="E28" s="44"/>
      <c r="F28" s="44"/>
      <c r="G28" s="44"/>
      <c r="J28" s="44"/>
      <c r="K28" s="40" t="s">
        <v>53</v>
      </c>
      <c r="L28" s="57">
        <v>200</v>
      </c>
      <c r="M28" s="57">
        <v>200</v>
      </c>
      <c r="N28" s="57">
        <v>0</v>
      </c>
    </row>
    <row r="29" spans="1:14" ht="15" customHeight="1" x14ac:dyDescent="0.25">
      <c r="B29" s="44"/>
      <c r="C29" s="44"/>
      <c r="D29" s="44"/>
      <c r="E29" s="44"/>
      <c r="F29" s="44"/>
      <c r="G29" s="44"/>
      <c r="J29" s="44"/>
      <c r="K29" s="40"/>
      <c r="L29" s="57"/>
      <c r="M29" s="57"/>
      <c r="N29" s="57"/>
    </row>
    <row r="30" spans="1:14" ht="15" customHeight="1" x14ac:dyDescent="0.25">
      <c r="B30" s="44"/>
      <c r="C30" s="44"/>
      <c r="D30" s="44"/>
      <c r="E30" s="44"/>
      <c r="F30" s="44"/>
      <c r="G30" s="44"/>
      <c r="J30" s="44"/>
      <c r="K30" s="40" t="s">
        <v>56</v>
      </c>
      <c r="L30" s="57">
        <v>200</v>
      </c>
      <c r="M30" s="57">
        <v>200</v>
      </c>
      <c r="N30" s="57">
        <v>0</v>
      </c>
    </row>
    <row r="31" spans="1:14" ht="15" customHeight="1" x14ac:dyDescent="0.25">
      <c r="B31" s="44"/>
      <c r="C31" s="44"/>
      <c r="D31" s="44"/>
      <c r="E31" s="44"/>
      <c r="F31" s="44"/>
      <c r="G31" s="44"/>
      <c r="J31" s="44"/>
      <c r="K31" s="40"/>
      <c r="L31" s="57"/>
      <c r="M31" s="57"/>
      <c r="N31" s="57"/>
    </row>
    <row r="32" spans="1:14" ht="15" customHeight="1" x14ac:dyDescent="0.25">
      <c r="B32" s="44"/>
      <c r="C32" s="44"/>
      <c r="D32" s="44"/>
      <c r="E32" s="44"/>
      <c r="F32" s="44"/>
      <c r="G32" s="44"/>
      <c r="J32" s="44"/>
      <c r="K32" s="40" t="s">
        <v>58</v>
      </c>
      <c r="L32" s="57">
        <v>1425</v>
      </c>
      <c r="M32" s="57">
        <v>1375</v>
      </c>
      <c r="N32" s="57">
        <v>50</v>
      </c>
    </row>
    <row r="33" spans="1:15" ht="15" customHeight="1" x14ac:dyDescent="0.25">
      <c r="B33" s="44"/>
      <c r="C33" s="44"/>
      <c r="D33" s="44"/>
      <c r="E33" s="44"/>
      <c r="F33" s="44"/>
      <c r="G33" s="44"/>
      <c r="K33" s="40"/>
      <c r="L33" s="57"/>
      <c r="M33" s="57"/>
      <c r="N33" s="57"/>
    </row>
    <row r="34" spans="1:15" x14ac:dyDescent="0.25">
      <c r="B34" s="44"/>
      <c r="C34" s="44"/>
      <c r="D34" s="44"/>
      <c r="E34" s="44"/>
      <c r="F34" s="44"/>
      <c r="G34" s="44"/>
      <c r="K34" s="41" t="s">
        <v>130</v>
      </c>
      <c r="L34" s="59">
        <v>7915</v>
      </c>
      <c r="M34" s="60">
        <v>7860</v>
      </c>
      <c r="N34" s="61">
        <v>55</v>
      </c>
    </row>
    <row r="35" spans="1:15" ht="15" customHeight="1" x14ac:dyDescent="0.25">
      <c r="B35" s="44"/>
      <c r="C35" s="44"/>
      <c r="D35" s="44"/>
      <c r="E35" s="44"/>
      <c r="F35" s="44"/>
      <c r="G35" s="44"/>
      <c r="K35"/>
      <c r="L35"/>
      <c r="M35"/>
      <c r="N35"/>
    </row>
    <row r="36" spans="1:15" ht="15" customHeight="1" x14ac:dyDescent="0.25">
      <c r="E36" s="15"/>
      <c r="K36"/>
      <c r="L36"/>
      <c r="M36"/>
      <c r="N36"/>
    </row>
    <row r="37" spans="1:15" ht="15" customHeight="1" x14ac:dyDescent="0.25">
      <c r="K37"/>
      <c r="L37"/>
      <c r="M37"/>
      <c r="N37"/>
    </row>
    <row r="38" spans="1:15" ht="15" customHeight="1" x14ac:dyDescent="0.25">
      <c r="K38"/>
      <c r="L38"/>
      <c r="M38"/>
      <c r="N38"/>
    </row>
    <row r="39" spans="1:15" ht="15" customHeight="1" x14ac:dyDescent="0.25">
      <c r="K39"/>
      <c r="L39"/>
      <c r="M39"/>
      <c r="N39"/>
    </row>
    <row r="40" spans="1:15" ht="15" customHeight="1" x14ac:dyDescent="0.25">
      <c r="K40"/>
      <c r="L40"/>
      <c r="M40"/>
      <c r="N40"/>
    </row>
    <row r="41" spans="1:15" ht="15" customHeight="1" x14ac:dyDescent="0.25">
      <c r="K41"/>
      <c r="L41"/>
      <c r="M41"/>
      <c r="N41"/>
    </row>
    <row r="42" spans="1:15" ht="15" customHeight="1" x14ac:dyDescent="0.25">
      <c r="K42"/>
      <c r="L42"/>
      <c r="M42"/>
      <c r="N42"/>
    </row>
    <row r="43" spans="1:15" ht="15" customHeight="1" x14ac:dyDescent="0.25">
      <c r="K43"/>
      <c r="L43"/>
      <c r="M43"/>
      <c r="N43"/>
    </row>
    <row r="44" spans="1:15" ht="15" customHeight="1" x14ac:dyDescent="0.25">
      <c r="K44"/>
      <c r="L44"/>
      <c r="M44"/>
      <c r="N44"/>
    </row>
    <row r="45" spans="1:15" ht="15" customHeight="1" x14ac:dyDescent="0.25">
      <c r="K45"/>
      <c r="L45"/>
      <c r="M45"/>
      <c r="N45"/>
    </row>
    <row r="46" spans="1:15" ht="15" customHeight="1" x14ac:dyDescent="0.25">
      <c r="J46"/>
      <c r="K46"/>
      <c r="L46"/>
      <c r="M46"/>
      <c r="N46"/>
    </row>
    <row r="47" spans="1:15" x14ac:dyDescent="0.25">
      <c r="B47"/>
      <c r="C47"/>
      <c r="D47"/>
      <c r="E47"/>
      <c r="F47"/>
      <c r="G47"/>
      <c r="H47"/>
      <c r="I47"/>
      <c r="J47"/>
      <c r="K47"/>
      <c r="L47"/>
      <c r="M47"/>
      <c r="N47"/>
      <c r="O47"/>
    </row>
    <row r="48" spans="1:15" customFormat="1" x14ac:dyDescent="0.25">
      <c r="A48" s="27"/>
    </row>
    <row r="49" spans="1:1" customFormat="1" x14ac:dyDescent="0.25">
      <c r="A49" s="27"/>
    </row>
    <row r="50" spans="1:1" customFormat="1" x14ac:dyDescent="0.25">
      <c r="A50" s="27"/>
    </row>
    <row r="51" spans="1:1" customFormat="1" x14ac:dyDescent="0.25">
      <c r="A51" s="27"/>
    </row>
    <row r="52" spans="1:1" customFormat="1" x14ac:dyDescent="0.25">
      <c r="A52" s="27"/>
    </row>
    <row r="53" spans="1:1" customFormat="1" x14ac:dyDescent="0.25">
      <c r="A53" s="27"/>
    </row>
    <row r="54" spans="1:1" customFormat="1" x14ac:dyDescent="0.25">
      <c r="A54" s="27"/>
    </row>
    <row r="55" spans="1:1" customFormat="1" x14ac:dyDescent="0.25">
      <c r="A55" s="27"/>
    </row>
    <row r="56" spans="1:1" customFormat="1" x14ac:dyDescent="0.25">
      <c r="A56" s="27"/>
    </row>
    <row r="57" spans="1:1" customFormat="1" x14ac:dyDescent="0.25">
      <c r="A57" s="27"/>
    </row>
    <row r="58" spans="1:1" customFormat="1" x14ac:dyDescent="0.25">
      <c r="A58" s="27"/>
    </row>
    <row r="59" spans="1:1" customFormat="1" x14ac:dyDescent="0.25">
      <c r="A59" s="27"/>
    </row>
    <row r="60" spans="1:1" customFormat="1" x14ac:dyDescent="0.25">
      <c r="A60" s="27"/>
    </row>
    <row r="61" spans="1:1" customFormat="1" x14ac:dyDescent="0.25">
      <c r="A61" s="27"/>
    </row>
    <row r="62" spans="1:1" customFormat="1" x14ac:dyDescent="0.25">
      <c r="A62" s="27"/>
    </row>
    <row r="63" spans="1:1" customFormat="1" x14ac:dyDescent="0.25">
      <c r="A63" s="27"/>
    </row>
    <row r="64" spans="1:1" customFormat="1" x14ac:dyDescent="0.25">
      <c r="A64" s="27"/>
    </row>
    <row r="65" spans="1:1" customFormat="1" x14ac:dyDescent="0.25">
      <c r="A65" s="27"/>
    </row>
    <row r="66" spans="1:1" customFormat="1" x14ac:dyDescent="0.25">
      <c r="A66" s="27"/>
    </row>
    <row r="67" spans="1:1" customFormat="1" x14ac:dyDescent="0.25">
      <c r="A67" s="27"/>
    </row>
    <row r="68" spans="1:1" customFormat="1" x14ac:dyDescent="0.25">
      <c r="A68" s="27"/>
    </row>
    <row r="69" spans="1:1" customFormat="1" x14ac:dyDescent="0.25">
      <c r="A69" s="27"/>
    </row>
    <row r="70" spans="1:1" customFormat="1" x14ac:dyDescent="0.25">
      <c r="A70" s="27"/>
    </row>
    <row r="71" spans="1:1" customFormat="1" x14ac:dyDescent="0.25">
      <c r="A71" s="27"/>
    </row>
    <row r="72" spans="1:1" customFormat="1" x14ac:dyDescent="0.25">
      <c r="A72" s="27"/>
    </row>
    <row r="73" spans="1:1" customFormat="1" x14ac:dyDescent="0.25">
      <c r="A73" s="27"/>
    </row>
    <row r="74" spans="1:1" customFormat="1" x14ac:dyDescent="0.25">
      <c r="A74" s="27"/>
    </row>
    <row r="75" spans="1:1" customFormat="1" x14ac:dyDescent="0.25">
      <c r="A75" s="27"/>
    </row>
    <row r="76" spans="1:1" customFormat="1" x14ac:dyDescent="0.25">
      <c r="A76" s="27"/>
    </row>
    <row r="77" spans="1:1" customFormat="1" x14ac:dyDescent="0.25">
      <c r="A77" s="27"/>
    </row>
    <row r="78" spans="1:1" customFormat="1" x14ac:dyDescent="0.25">
      <c r="A78" s="27"/>
    </row>
    <row r="79" spans="1:1" customFormat="1" x14ac:dyDescent="0.25">
      <c r="A79" s="27"/>
    </row>
    <row r="80" spans="1:1" customFormat="1" x14ac:dyDescent="0.25">
      <c r="A80" s="27"/>
    </row>
    <row r="81" spans="1:1" customFormat="1" x14ac:dyDescent="0.25">
      <c r="A81" s="27"/>
    </row>
    <row r="82" spans="1:1" customFormat="1" x14ac:dyDescent="0.25">
      <c r="A82" s="27"/>
    </row>
    <row r="83" spans="1:1" customFormat="1" x14ac:dyDescent="0.25">
      <c r="A83" s="27"/>
    </row>
    <row r="84" spans="1:1" customFormat="1" x14ac:dyDescent="0.25">
      <c r="A84" s="27"/>
    </row>
    <row r="85" spans="1:1" customFormat="1" x14ac:dyDescent="0.25">
      <c r="A85" s="27"/>
    </row>
    <row r="86" spans="1:1" customFormat="1" x14ac:dyDescent="0.25">
      <c r="A86" s="27"/>
    </row>
    <row r="87" spans="1:1" customFormat="1" x14ac:dyDescent="0.25">
      <c r="A87" s="27"/>
    </row>
    <row r="88" spans="1:1" customFormat="1" x14ac:dyDescent="0.25">
      <c r="A88" s="27"/>
    </row>
    <row r="89" spans="1:1" customFormat="1" x14ac:dyDescent="0.25">
      <c r="A89" s="27"/>
    </row>
    <row r="90" spans="1:1" customFormat="1" x14ac:dyDescent="0.25">
      <c r="A90" s="27"/>
    </row>
    <row r="91" spans="1:1" customFormat="1" x14ac:dyDescent="0.25">
      <c r="A91" s="27"/>
    </row>
    <row r="92" spans="1:1" customFormat="1" x14ac:dyDescent="0.25">
      <c r="A92" s="27"/>
    </row>
    <row r="93" spans="1:1" customFormat="1" x14ac:dyDescent="0.25">
      <c r="A93" s="27"/>
    </row>
    <row r="94" spans="1:1" customFormat="1" x14ac:dyDescent="0.25">
      <c r="A94" s="27"/>
    </row>
    <row r="95" spans="1:1" customFormat="1" x14ac:dyDescent="0.25">
      <c r="A95" s="27"/>
    </row>
    <row r="96" spans="1:1" customFormat="1" x14ac:dyDescent="0.25">
      <c r="A96" s="27"/>
    </row>
    <row r="97" spans="1:1" customFormat="1" x14ac:dyDescent="0.25">
      <c r="A97" s="27"/>
    </row>
    <row r="98" spans="1:1" customFormat="1" x14ac:dyDescent="0.25">
      <c r="A98" s="27"/>
    </row>
    <row r="99" spans="1:1" customFormat="1" x14ac:dyDescent="0.25">
      <c r="A99" s="27"/>
    </row>
    <row r="100" spans="1:1" customFormat="1" x14ac:dyDescent="0.25">
      <c r="A100" s="27"/>
    </row>
    <row r="101" spans="1:1" customFormat="1" x14ac:dyDescent="0.25">
      <c r="A101" s="27"/>
    </row>
    <row r="102" spans="1:1" customFormat="1" x14ac:dyDescent="0.25">
      <c r="A102" s="27"/>
    </row>
    <row r="103" spans="1:1" customFormat="1" x14ac:dyDescent="0.25">
      <c r="A103" s="27"/>
    </row>
    <row r="104" spans="1:1" customFormat="1" x14ac:dyDescent="0.25">
      <c r="A104" s="27"/>
    </row>
    <row r="105" spans="1:1" customFormat="1" x14ac:dyDescent="0.25">
      <c r="A105" s="27"/>
    </row>
    <row r="106" spans="1:1" customFormat="1" x14ac:dyDescent="0.25">
      <c r="A106" s="27"/>
    </row>
    <row r="107" spans="1:1" customFormat="1" x14ac:dyDescent="0.25">
      <c r="A107" s="27"/>
    </row>
    <row r="108" spans="1:1" customFormat="1" x14ac:dyDescent="0.25">
      <c r="A108" s="27"/>
    </row>
    <row r="109" spans="1:1" customFormat="1" x14ac:dyDescent="0.25">
      <c r="A109" s="27"/>
    </row>
    <row r="110" spans="1:1" customFormat="1" x14ac:dyDescent="0.25">
      <c r="A110" s="27"/>
    </row>
    <row r="111" spans="1:1" customFormat="1" x14ac:dyDescent="0.25">
      <c r="A111" s="27"/>
    </row>
    <row r="112" spans="1:1" customFormat="1" x14ac:dyDescent="0.25">
      <c r="A112" s="27"/>
    </row>
    <row r="113" spans="1:1" customFormat="1" x14ac:dyDescent="0.25">
      <c r="A113" s="27"/>
    </row>
    <row r="114" spans="1:1" customFormat="1" x14ac:dyDescent="0.25">
      <c r="A114" s="27"/>
    </row>
    <row r="115" spans="1:1" customFormat="1" x14ac:dyDescent="0.25">
      <c r="A115" s="27"/>
    </row>
    <row r="116" spans="1:1" customFormat="1" x14ac:dyDescent="0.25">
      <c r="A116" s="27"/>
    </row>
    <row r="117" spans="1:1" customFormat="1" x14ac:dyDescent="0.25">
      <c r="A117" s="27"/>
    </row>
    <row r="118" spans="1:1" customFormat="1" x14ac:dyDescent="0.25">
      <c r="A118" s="27"/>
    </row>
    <row r="119" spans="1:1" customFormat="1" x14ac:dyDescent="0.25">
      <c r="A119" s="27"/>
    </row>
    <row r="120" spans="1:1" customFormat="1" x14ac:dyDescent="0.25">
      <c r="A120" s="27"/>
    </row>
    <row r="121" spans="1:1" customFormat="1" x14ac:dyDescent="0.25">
      <c r="A121" s="27"/>
    </row>
    <row r="122" spans="1:1" customFormat="1" x14ac:dyDescent="0.25">
      <c r="A122" s="27"/>
    </row>
    <row r="123" spans="1:1" customFormat="1" x14ac:dyDescent="0.25">
      <c r="A123" s="27"/>
    </row>
    <row r="124" spans="1:1" customFormat="1" x14ac:dyDescent="0.25">
      <c r="A124" s="27"/>
    </row>
    <row r="125" spans="1:1" customFormat="1" x14ac:dyDescent="0.25">
      <c r="A125" s="27"/>
    </row>
    <row r="126" spans="1:1" customFormat="1" x14ac:dyDescent="0.25">
      <c r="A126" s="27"/>
    </row>
    <row r="127" spans="1:1" customFormat="1" x14ac:dyDescent="0.25">
      <c r="A127" s="27"/>
    </row>
    <row r="128" spans="1:1" customFormat="1" x14ac:dyDescent="0.25">
      <c r="A128" s="27"/>
    </row>
    <row r="129" spans="1:1" customFormat="1" x14ac:dyDescent="0.25">
      <c r="A129" s="27"/>
    </row>
    <row r="130" spans="1:1" customFormat="1" x14ac:dyDescent="0.25">
      <c r="A130" s="27"/>
    </row>
    <row r="131" spans="1:1" customFormat="1" x14ac:dyDescent="0.25">
      <c r="A131" s="27"/>
    </row>
    <row r="132" spans="1:1" customFormat="1" x14ac:dyDescent="0.25">
      <c r="A132" s="27"/>
    </row>
    <row r="133" spans="1:1" customFormat="1" x14ac:dyDescent="0.25">
      <c r="A133" s="27"/>
    </row>
    <row r="134" spans="1:1" customFormat="1" x14ac:dyDescent="0.25">
      <c r="A134" s="27"/>
    </row>
    <row r="135" spans="1:1" customFormat="1" x14ac:dyDescent="0.25">
      <c r="A135" s="27"/>
    </row>
    <row r="136" spans="1:1" customFormat="1" x14ac:dyDescent="0.25">
      <c r="A136" s="27"/>
    </row>
    <row r="137" spans="1:1" customFormat="1" x14ac:dyDescent="0.25">
      <c r="A137" s="27"/>
    </row>
    <row r="138" spans="1:1" customFormat="1" x14ac:dyDescent="0.25">
      <c r="A138" s="27"/>
    </row>
    <row r="139" spans="1:1" customFormat="1" x14ac:dyDescent="0.25">
      <c r="A139" s="27"/>
    </row>
    <row r="140" spans="1:1" customFormat="1" x14ac:dyDescent="0.25">
      <c r="A140" s="27"/>
    </row>
    <row r="141" spans="1:1" customFormat="1" x14ac:dyDescent="0.25">
      <c r="A141" s="27"/>
    </row>
    <row r="142" spans="1:1" customFormat="1" x14ac:dyDescent="0.25">
      <c r="A142" s="27"/>
    </row>
    <row r="143" spans="1:1" customFormat="1" x14ac:dyDescent="0.25">
      <c r="A143" s="27"/>
    </row>
    <row r="144" spans="1:1" customFormat="1" x14ac:dyDescent="0.25">
      <c r="A144" s="27"/>
    </row>
    <row r="145" spans="1:1" customFormat="1" x14ac:dyDescent="0.25">
      <c r="A145" s="27"/>
    </row>
    <row r="146" spans="1:1" customFormat="1" x14ac:dyDescent="0.25">
      <c r="A146" s="27"/>
    </row>
    <row r="147" spans="1:1" customFormat="1" x14ac:dyDescent="0.25">
      <c r="A147" s="27"/>
    </row>
    <row r="148" spans="1:1" customFormat="1" x14ac:dyDescent="0.25">
      <c r="A148" s="27"/>
    </row>
    <row r="149" spans="1:1" customFormat="1" x14ac:dyDescent="0.25">
      <c r="A149" s="27"/>
    </row>
    <row r="150" spans="1:1" customFormat="1" x14ac:dyDescent="0.25">
      <c r="A150" s="27"/>
    </row>
    <row r="151" spans="1:1" customFormat="1" x14ac:dyDescent="0.25">
      <c r="A151" s="27"/>
    </row>
    <row r="152" spans="1:1" customFormat="1" x14ac:dyDescent="0.25">
      <c r="A152" s="27"/>
    </row>
    <row r="153" spans="1:1" customFormat="1" x14ac:dyDescent="0.25">
      <c r="A153" s="27"/>
    </row>
    <row r="154" spans="1:1" customFormat="1" x14ac:dyDescent="0.25">
      <c r="A154" s="27"/>
    </row>
    <row r="155" spans="1:1" customFormat="1" x14ac:dyDescent="0.25">
      <c r="A155" s="27"/>
    </row>
    <row r="156" spans="1:1" customFormat="1" x14ac:dyDescent="0.25">
      <c r="A156" s="27"/>
    </row>
    <row r="157" spans="1:1" customFormat="1" x14ac:dyDescent="0.25">
      <c r="A157" s="27"/>
    </row>
    <row r="158" spans="1:1" customFormat="1" x14ac:dyDescent="0.25">
      <c r="A158" s="27"/>
    </row>
    <row r="159" spans="1:1" customFormat="1" x14ac:dyDescent="0.25">
      <c r="A159" s="27"/>
    </row>
    <row r="160" spans="1:1" customFormat="1" x14ac:dyDescent="0.25">
      <c r="A160" s="27"/>
    </row>
    <row r="161" spans="1:14" customFormat="1" x14ac:dyDescent="0.25">
      <c r="A161" s="27"/>
    </row>
    <row r="162" spans="1:14" customFormat="1" x14ac:dyDescent="0.25">
      <c r="A162" s="27"/>
    </row>
    <row r="163" spans="1:14" customFormat="1" x14ac:dyDescent="0.25">
      <c r="A163" s="27"/>
    </row>
    <row r="164" spans="1:14" customFormat="1" x14ac:dyDescent="0.25">
      <c r="A164" s="27"/>
    </row>
    <row r="165" spans="1:14" customFormat="1" x14ac:dyDescent="0.25">
      <c r="A165" s="27"/>
    </row>
    <row r="166" spans="1:14" customFormat="1" x14ac:dyDescent="0.25">
      <c r="A166" s="27"/>
    </row>
    <row r="167" spans="1:14" customFormat="1" x14ac:dyDescent="0.25">
      <c r="A167" s="27"/>
    </row>
    <row r="168" spans="1:14" customFormat="1" x14ac:dyDescent="0.25">
      <c r="A168" s="27"/>
    </row>
    <row r="169" spans="1:14" customFormat="1" x14ac:dyDescent="0.25">
      <c r="A169" s="27"/>
    </row>
    <row r="170" spans="1:14" customFormat="1" x14ac:dyDescent="0.25">
      <c r="A170" s="27"/>
    </row>
    <row r="171" spans="1:14" customFormat="1" x14ac:dyDescent="0.25">
      <c r="A171" s="27"/>
    </row>
    <row r="172" spans="1:14" customFormat="1" x14ac:dyDescent="0.25">
      <c r="A172" s="27"/>
      <c r="J172" s="2"/>
      <c r="K172" s="2"/>
      <c r="L172" s="2"/>
      <c r="M172" s="2"/>
      <c r="N172" s="2"/>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hyperlinks>
    <hyperlink ref="F1:H1" location="'Pengeluaran Bulanan'!A1" tooltip="Pilih untuk menavigasi ke lembar kerja Pengeluaran Bulanan" display="Monthly Expenses" xr:uid="{5C8A0561-64C9-4FB8-8073-365441A7EF52}"/>
  </hyperlinks>
  <pageMargins left="0.7" right="0.7" top="0.75" bottom="0.75" header="0.3" footer="0.3"/>
  <pageSetup paperSize="9" fitToWidth="0" fitToHeight="0" orientation="portrait"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G350"/>
  <sheetViews>
    <sheetView showGridLines="0" zoomScaleNormal="100" workbookViewId="0">
      <pane ySplit="2" topLeftCell="A3" activePane="bottomLeft" state="frozen"/>
      <selection pane="bottomLeft"/>
    </sheetView>
  </sheetViews>
  <sheetFormatPr defaultRowHeight="13.5" x14ac:dyDescent="0.25"/>
  <cols>
    <col min="1" max="1" width="2.625" style="26" customWidth="1"/>
    <col min="2" max="2" width="30.5" customWidth="1"/>
    <col min="3" max="3" width="21.625" customWidth="1"/>
    <col min="4" max="4" width="16.25" customWidth="1"/>
    <col min="5" max="6" width="13.25" customWidth="1"/>
    <col min="7" max="7" width="26.25" customWidth="1"/>
    <col min="8" max="8" width="2.625" customWidth="1"/>
  </cols>
  <sheetData>
    <row r="1" spans="1:7" ht="46.5" customHeight="1" x14ac:dyDescent="0.25">
      <c r="A1" s="27" t="s">
        <v>60</v>
      </c>
      <c r="B1" s="55" t="s">
        <v>40</v>
      </c>
      <c r="C1" s="55"/>
      <c r="D1" s="55"/>
      <c r="E1" s="55"/>
      <c r="F1" s="56" t="s">
        <v>120</v>
      </c>
      <c r="G1" s="56"/>
    </row>
    <row r="2" spans="1:7" ht="25.5" customHeight="1" x14ac:dyDescent="0.25">
      <c r="A2" s="26" t="s">
        <v>61</v>
      </c>
      <c r="B2" s="1" t="s">
        <v>62</v>
      </c>
      <c r="C2" s="1" t="s">
        <v>46</v>
      </c>
      <c r="D2" s="1" t="s">
        <v>118</v>
      </c>
      <c r="E2" s="1" t="s">
        <v>119</v>
      </c>
      <c r="F2" s="1" t="s">
        <v>28</v>
      </c>
      <c r="G2" s="1" t="s">
        <v>121</v>
      </c>
    </row>
    <row r="3" spans="1:7" ht="16.5" customHeight="1" x14ac:dyDescent="0.25">
      <c r="B3" t="s">
        <v>63</v>
      </c>
      <c r="C3" t="s">
        <v>47</v>
      </c>
      <c r="D3" s="43">
        <v>40</v>
      </c>
      <c r="E3" s="43">
        <v>40</v>
      </c>
      <c r="F3" s="43">
        <f>DetailAnggaran[[#This Row],[Proyeksi Biaya]]-DetailAnggaran[[#This Row],[Biaya Aktual]]</f>
        <v>0</v>
      </c>
      <c r="G3" s="43">
        <f>DetailAnggaran[[#This Row],[Biaya Aktual]]</f>
        <v>40</v>
      </c>
    </row>
    <row r="4" spans="1:7" ht="16.5" customHeight="1" x14ac:dyDescent="0.25">
      <c r="B4" t="s">
        <v>64</v>
      </c>
      <c r="C4" t="s">
        <v>47</v>
      </c>
      <c r="D4" s="43"/>
      <c r="E4" s="43"/>
      <c r="F4" s="43">
        <f>DetailAnggaran[[#This Row],[Proyeksi Biaya]]-DetailAnggaran[[#This Row],[Biaya Aktual]]</f>
        <v>0</v>
      </c>
      <c r="G4" s="43">
        <f>DetailAnggaran[[#This Row],[Biaya Aktual]]</f>
        <v>0</v>
      </c>
    </row>
    <row r="5" spans="1:7" ht="16.5" customHeight="1" x14ac:dyDescent="0.25">
      <c r="B5" t="s">
        <v>65</v>
      </c>
      <c r="C5" t="s">
        <v>47</v>
      </c>
      <c r="D5" s="43"/>
      <c r="E5" s="43"/>
      <c r="F5" s="43">
        <f>DetailAnggaran[[#This Row],[Proyeksi Biaya]]-DetailAnggaran[[#This Row],[Biaya Aktual]]</f>
        <v>0</v>
      </c>
      <c r="G5" s="43">
        <f>DetailAnggaran[[#This Row],[Biaya Aktual]]</f>
        <v>0</v>
      </c>
    </row>
    <row r="6" spans="1:7" ht="16.5" customHeight="1" x14ac:dyDescent="0.25">
      <c r="B6" t="s">
        <v>66</v>
      </c>
      <c r="C6" t="s">
        <v>47</v>
      </c>
      <c r="D6" s="57">
        <v>100</v>
      </c>
      <c r="E6" s="57">
        <v>100</v>
      </c>
      <c r="F6" s="57">
        <f>DetailAnggaran[[#This Row],[Proyeksi Biaya]]-DetailAnggaran[[#This Row],[Biaya Aktual]]</f>
        <v>0</v>
      </c>
      <c r="G6" s="57">
        <f>DetailAnggaran[[#This Row],[Biaya Aktual]]</f>
        <v>100</v>
      </c>
    </row>
    <row r="7" spans="1:7" ht="16.5" customHeight="1" x14ac:dyDescent="0.25">
      <c r="B7" t="s">
        <v>67</v>
      </c>
      <c r="C7" t="s">
        <v>48</v>
      </c>
      <c r="D7" s="57">
        <v>50</v>
      </c>
      <c r="E7" s="57">
        <v>40</v>
      </c>
      <c r="F7" s="57">
        <f>DetailAnggaran[[#This Row],[Proyeksi Biaya]]-DetailAnggaran[[#This Row],[Biaya Aktual]]</f>
        <v>10</v>
      </c>
      <c r="G7" s="57">
        <f>DetailAnggaran[[#This Row],[Biaya Aktual]]</f>
        <v>40</v>
      </c>
    </row>
    <row r="8" spans="1:7" ht="16.5" customHeight="1" x14ac:dyDescent="0.25">
      <c r="B8" t="s">
        <v>68</v>
      </c>
      <c r="C8" t="s">
        <v>48</v>
      </c>
      <c r="D8" s="57">
        <v>200</v>
      </c>
      <c r="E8" s="57">
        <v>150</v>
      </c>
      <c r="F8" s="57">
        <f>DetailAnggaran[[#This Row],[Proyeksi Biaya]]-DetailAnggaran[[#This Row],[Biaya Aktual]]</f>
        <v>50</v>
      </c>
      <c r="G8" s="57">
        <f>DetailAnggaran[[#This Row],[Biaya Aktual]]</f>
        <v>150</v>
      </c>
    </row>
    <row r="9" spans="1:7" ht="16.5" customHeight="1" x14ac:dyDescent="0.25">
      <c r="B9" t="s">
        <v>69</v>
      </c>
      <c r="C9" t="s">
        <v>48</v>
      </c>
      <c r="D9" s="57">
        <v>50</v>
      </c>
      <c r="E9" s="57">
        <v>28</v>
      </c>
      <c r="F9" s="57">
        <f>DetailAnggaran[[#This Row],[Proyeksi Biaya]]-DetailAnggaran[[#This Row],[Biaya Aktual]]</f>
        <v>22</v>
      </c>
      <c r="G9" s="57">
        <f>DetailAnggaran[[#This Row],[Biaya Aktual]]</f>
        <v>28</v>
      </c>
    </row>
    <row r="10" spans="1:7" ht="16.5" customHeight="1" x14ac:dyDescent="0.25">
      <c r="B10" t="s">
        <v>70</v>
      </c>
      <c r="C10" t="s">
        <v>48</v>
      </c>
      <c r="D10" s="57">
        <v>50</v>
      </c>
      <c r="E10" s="57">
        <v>30</v>
      </c>
      <c r="F10" s="57">
        <f>DetailAnggaran[[#This Row],[Proyeksi Biaya]]-DetailAnggaran[[#This Row],[Biaya Aktual]]</f>
        <v>20</v>
      </c>
      <c r="G10" s="57">
        <f>DetailAnggaran[[#This Row],[Biaya Aktual]]</f>
        <v>30</v>
      </c>
    </row>
    <row r="11" spans="1:7" ht="16.5" customHeight="1" x14ac:dyDescent="0.25">
      <c r="B11" t="s">
        <v>71</v>
      </c>
      <c r="C11" t="s">
        <v>48</v>
      </c>
      <c r="D11" s="57">
        <v>0</v>
      </c>
      <c r="E11" s="57">
        <v>40</v>
      </c>
      <c r="F11" s="57">
        <f>DetailAnggaran[[#This Row],[Proyeksi Biaya]]-DetailAnggaran[[#This Row],[Biaya Aktual]]</f>
        <v>-40</v>
      </c>
      <c r="G11" s="57">
        <f>DetailAnggaran[[#This Row],[Biaya Aktual]]</f>
        <v>40</v>
      </c>
    </row>
    <row r="12" spans="1:7" ht="16.5" customHeight="1" x14ac:dyDescent="0.25">
      <c r="B12" t="s">
        <v>72</v>
      </c>
      <c r="C12" t="s">
        <v>48</v>
      </c>
      <c r="D12" s="57">
        <v>20</v>
      </c>
      <c r="E12" s="57">
        <v>50</v>
      </c>
      <c r="F12" s="57">
        <f>DetailAnggaran[[#This Row],[Proyeksi Biaya]]-DetailAnggaran[[#This Row],[Biaya Aktual]]</f>
        <v>-30</v>
      </c>
      <c r="G12" s="57">
        <f>DetailAnggaran[[#This Row],[Biaya Aktual]]</f>
        <v>50</v>
      </c>
    </row>
    <row r="13" spans="1:7" ht="16.5" customHeight="1" x14ac:dyDescent="0.25">
      <c r="B13" t="s">
        <v>73</v>
      </c>
      <c r="C13" t="s">
        <v>48</v>
      </c>
      <c r="D13" s="57">
        <v>30</v>
      </c>
      <c r="E13" s="57">
        <v>20</v>
      </c>
      <c r="F13" s="57">
        <f>DetailAnggaran[[#This Row],[Proyeksi Biaya]]-DetailAnggaran[[#This Row],[Biaya Aktual]]</f>
        <v>10</v>
      </c>
      <c r="G13" s="57">
        <f>DetailAnggaran[[#This Row],[Biaya Aktual]]</f>
        <v>20</v>
      </c>
    </row>
    <row r="14" spans="1:7" ht="16.5" customHeight="1" x14ac:dyDescent="0.25">
      <c r="B14" t="s">
        <v>74</v>
      </c>
      <c r="C14" t="s">
        <v>49</v>
      </c>
      <c r="D14" s="57">
        <v>1000</v>
      </c>
      <c r="E14" s="57">
        <v>1200</v>
      </c>
      <c r="F14" s="57">
        <f>DetailAnggaran[[#This Row],[Proyeksi Biaya]]-DetailAnggaran[[#This Row],[Biaya Aktual]]</f>
        <v>-200</v>
      </c>
      <c r="G14" s="57">
        <f>DetailAnggaran[[#This Row],[Biaya Aktual]]</f>
        <v>1200</v>
      </c>
    </row>
    <row r="15" spans="1:7" ht="16.5" customHeight="1" x14ac:dyDescent="0.25">
      <c r="B15" t="s">
        <v>75</v>
      </c>
      <c r="C15" t="s">
        <v>49</v>
      </c>
      <c r="D15" s="57">
        <v>100</v>
      </c>
      <c r="E15" s="57">
        <v>120</v>
      </c>
      <c r="F15" s="57">
        <f>DetailAnggaran[[#This Row],[Proyeksi Biaya]]-DetailAnggaran[[#This Row],[Biaya Aktual]]</f>
        <v>-20</v>
      </c>
      <c r="G15" s="57">
        <f>DetailAnggaran[[#This Row],[Biaya Aktual]]</f>
        <v>120</v>
      </c>
    </row>
    <row r="16" spans="1:7" ht="16.5" customHeight="1" x14ac:dyDescent="0.25">
      <c r="B16" t="s">
        <v>76</v>
      </c>
      <c r="C16" t="s">
        <v>50</v>
      </c>
      <c r="D16" s="57">
        <v>75</v>
      </c>
      <c r="E16" s="57">
        <v>100</v>
      </c>
      <c r="F16" s="57">
        <f>DetailAnggaran[[#This Row],[Proyeksi Biaya]]-DetailAnggaran[[#This Row],[Biaya Aktual]]</f>
        <v>-25</v>
      </c>
      <c r="G16" s="57">
        <f>DetailAnggaran[[#This Row],[Biaya Aktual]]</f>
        <v>100</v>
      </c>
    </row>
    <row r="17" spans="2:7" ht="16.5" customHeight="1" x14ac:dyDescent="0.25">
      <c r="B17" t="s">
        <v>77</v>
      </c>
      <c r="C17" t="s">
        <v>50</v>
      </c>
      <c r="D17" s="57">
        <v>25</v>
      </c>
      <c r="E17" s="57">
        <v>25</v>
      </c>
      <c r="F17" s="57">
        <f>DetailAnggaran[[#This Row],[Proyeksi Biaya]]-DetailAnggaran[[#This Row],[Biaya Aktual]]</f>
        <v>0</v>
      </c>
      <c r="G17" s="57">
        <f>DetailAnggaran[[#This Row],[Biaya Aktual]]</f>
        <v>25</v>
      </c>
    </row>
    <row r="18" spans="2:7" ht="16.5" customHeight="1" x14ac:dyDescent="0.25">
      <c r="B18" t="s">
        <v>78</v>
      </c>
      <c r="C18" t="s">
        <v>50</v>
      </c>
      <c r="D18" s="57"/>
      <c r="E18" s="57"/>
      <c r="F18" s="57">
        <f>DetailAnggaran[[#This Row],[Proyeksi Biaya]]-DetailAnggaran[[#This Row],[Biaya Aktual]]</f>
        <v>0</v>
      </c>
      <c r="G18" s="57">
        <f>DetailAnggaran[[#This Row],[Biaya Aktual]]</f>
        <v>0</v>
      </c>
    </row>
    <row r="19" spans="2:7" ht="16.5" customHeight="1" x14ac:dyDescent="0.25">
      <c r="B19" t="s">
        <v>79</v>
      </c>
      <c r="C19" t="s">
        <v>50</v>
      </c>
      <c r="D19" s="57"/>
      <c r="E19" s="57"/>
      <c r="F19" s="57">
        <f>DetailAnggaran[[#This Row],[Proyeksi Biaya]]-DetailAnggaran[[#This Row],[Biaya Aktual]]</f>
        <v>0</v>
      </c>
      <c r="G19" s="57">
        <f>DetailAnggaran[[#This Row],[Biaya Aktual]]</f>
        <v>0</v>
      </c>
    </row>
    <row r="20" spans="2:7" ht="16.5" customHeight="1" x14ac:dyDescent="0.25">
      <c r="B20" t="s">
        <v>80</v>
      </c>
      <c r="C20" t="s">
        <v>51</v>
      </c>
      <c r="D20" s="57">
        <v>100</v>
      </c>
      <c r="E20" s="57">
        <v>100</v>
      </c>
      <c r="F20" s="57">
        <f>DetailAnggaran[[#This Row],[Proyeksi Biaya]]-DetailAnggaran[[#This Row],[Biaya Aktual]]</f>
        <v>0</v>
      </c>
      <c r="G20" s="57">
        <f>DetailAnggaran[[#This Row],[Biaya Aktual]]</f>
        <v>100</v>
      </c>
    </row>
    <row r="21" spans="2:7" ht="16.5" customHeight="1" x14ac:dyDescent="0.25">
      <c r="B21" t="s">
        <v>81</v>
      </c>
      <c r="C21" t="s">
        <v>51</v>
      </c>
      <c r="D21" s="57">
        <v>45</v>
      </c>
      <c r="E21" s="57">
        <v>50</v>
      </c>
      <c r="F21" s="57">
        <f>DetailAnggaran[[#This Row],[Proyeksi Biaya]]-DetailAnggaran[[#This Row],[Biaya Aktual]]</f>
        <v>-5</v>
      </c>
      <c r="G21" s="57">
        <f>DetailAnggaran[[#This Row],[Biaya Aktual]]</f>
        <v>50</v>
      </c>
    </row>
    <row r="22" spans="2:7" ht="16.5" customHeight="1" x14ac:dyDescent="0.25">
      <c r="B22" t="s">
        <v>82</v>
      </c>
      <c r="C22" t="s">
        <v>51</v>
      </c>
      <c r="D22" s="57">
        <v>300</v>
      </c>
      <c r="E22" s="57">
        <v>400</v>
      </c>
      <c r="F22" s="57">
        <f>DetailAnggaran[[#This Row],[Proyeksi Biaya]]-DetailAnggaran[[#This Row],[Biaya Aktual]]</f>
        <v>-100</v>
      </c>
      <c r="G22" s="57">
        <f>DetailAnggaran[[#This Row],[Biaya Aktual]]</f>
        <v>400</v>
      </c>
    </row>
    <row r="23" spans="2:7" ht="16.5" customHeight="1" x14ac:dyDescent="0.25">
      <c r="B23" t="s">
        <v>83</v>
      </c>
      <c r="C23" t="s">
        <v>51</v>
      </c>
      <c r="D23" s="57">
        <v>200</v>
      </c>
      <c r="E23" s="57"/>
      <c r="F23" s="57">
        <f>DetailAnggaran[[#This Row],[Proyeksi Biaya]]-DetailAnggaran[[#This Row],[Biaya Aktual]]</f>
        <v>200</v>
      </c>
      <c r="G23" s="57">
        <f>DetailAnggaran[[#This Row],[Biaya Aktual]]</f>
        <v>0</v>
      </c>
    </row>
    <row r="24" spans="2:7" ht="16.5" customHeight="1" x14ac:dyDescent="0.25">
      <c r="B24" t="s">
        <v>84</v>
      </c>
      <c r="C24" t="s">
        <v>51</v>
      </c>
      <c r="D24" s="57">
        <v>200</v>
      </c>
      <c r="E24" s="57">
        <v>150</v>
      </c>
      <c r="F24" s="57">
        <f>DetailAnggaran[[#This Row],[Proyeksi Biaya]]-DetailAnggaran[[#This Row],[Biaya Aktual]]</f>
        <v>50</v>
      </c>
      <c r="G24" s="57">
        <f>DetailAnggaran[[#This Row],[Biaya Aktual]]</f>
        <v>150</v>
      </c>
    </row>
    <row r="25" spans="2:7" ht="16.5" customHeight="1" x14ac:dyDescent="0.25">
      <c r="B25" t="s">
        <v>85</v>
      </c>
      <c r="C25" t="s">
        <v>51</v>
      </c>
      <c r="D25" s="57">
        <v>1700</v>
      </c>
      <c r="E25" s="57">
        <v>1700</v>
      </c>
      <c r="F25" s="57">
        <f>DetailAnggaran[[#This Row],[Proyeksi Biaya]]-DetailAnggaran[[#This Row],[Biaya Aktual]]</f>
        <v>0</v>
      </c>
      <c r="G25" s="57">
        <f>DetailAnggaran[[#This Row],[Biaya Aktual]]</f>
        <v>1700</v>
      </c>
    </row>
    <row r="26" spans="2:7" ht="16.5" customHeight="1" x14ac:dyDescent="0.25">
      <c r="B26" t="s">
        <v>86</v>
      </c>
      <c r="C26" t="s">
        <v>51</v>
      </c>
      <c r="D26" s="57"/>
      <c r="E26" s="57"/>
      <c r="F26" s="57">
        <f>DetailAnggaran[[#This Row],[Proyeksi Biaya]]-DetailAnggaran[[#This Row],[Biaya Aktual]]</f>
        <v>0</v>
      </c>
      <c r="G26" s="57">
        <f>DetailAnggaran[[#This Row],[Biaya Aktual]]</f>
        <v>0</v>
      </c>
    </row>
    <row r="27" spans="2:7" ht="16.5" customHeight="1" x14ac:dyDescent="0.25">
      <c r="B27" t="s">
        <v>87</v>
      </c>
      <c r="C27" t="s">
        <v>51</v>
      </c>
      <c r="D27" s="57">
        <v>100</v>
      </c>
      <c r="E27" s="57">
        <v>100</v>
      </c>
      <c r="F27" s="57">
        <f>DetailAnggaran[[#This Row],[Proyeksi Biaya]]-DetailAnggaran[[#This Row],[Biaya Aktual]]</f>
        <v>0</v>
      </c>
      <c r="G27" s="57">
        <f>DetailAnggaran[[#This Row],[Biaya Aktual]]</f>
        <v>100</v>
      </c>
    </row>
    <row r="28" spans="2:7" ht="16.5" customHeight="1" x14ac:dyDescent="0.25">
      <c r="B28" t="s">
        <v>88</v>
      </c>
      <c r="C28" t="s">
        <v>51</v>
      </c>
      <c r="D28" s="57">
        <v>60</v>
      </c>
      <c r="E28" s="57">
        <v>60</v>
      </c>
      <c r="F28" s="57">
        <f>DetailAnggaran[[#This Row],[Proyeksi Biaya]]-DetailAnggaran[[#This Row],[Biaya Aktual]]</f>
        <v>0</v>
      </c>
      <c r="G28" s="57">
        <f>DetailAnggaran[[#This Row],[Biaya Aktual]]</f>
        <v>60</v>
      </c>
    </row>
    <row r="29" spans="2:7" ht="16.5" customHeight="1" x14ac:dyDescent="0.25">
      <c r="B29" t="s">
        <v>89</v>
      </c>
      <c r="C29" t="s">
        <v>51</v>
      </c>
      <c r="D29" s="57">
        <v>35</v>
      </c>
      <c r="E29" s="57">
        <v>39</v>
      </c>
      <c r="F29" s="57">
        <f>DetailAnggaran[[#This Row],[Proyeksi Biaya]]-DetailAnggaran[[#This Row],[Biaya Aktual]]</f>
        <v>-4</v>
      </c>
      <c r="G29" s="57">
        <f>DetailAnggaran[[#This Row],[Biaya Aktual]]</f>
        <v>39</v>
      </c>
    </row>
    <row r="30" spans="2:7" ht="16.5" customHeight="1" x14ac:dyDescent="0.25">
      <c r="B30" t="s">
        <v>90</v>
      </c>
      <c r="C30" t="s">
        <v>51</v>
      </c>
      <c r="D30" s="57">
        <v>40</v>
      </c>
      <c r="E30" s="57">
        <v>55</v>
      </c>
      <c r="F30" s="57">
        <f>DetailAnggaran[[#This Row],[Proyeksi Biaya]]-DetailAnggaran[[#This Row],[Biaya Aktual]]</f>
        <v>-15</v>
      </c>
      <c r="G30" s="57">
        <f>DetailAnggaran[[#This Row],[Biaya Aktual]]</f>
        <v>55</v>
      </c>
    </row>
    <row r="31" spans="2:7" ht="16.5" customHeight="1" x14ac:dyDescent="0.25">
      <c r="B31" t="s">
        <v>91</v>
      </c>
      <c r="C31" t="s">
        <v>51</v>
      </c>
      <c r="D31" s="57">
        <v>25</v>
      </c>
      <c r="E31" s="57">
        <v>22</v>
      </c>
      <c r="F31" s="57">
        <f>DetailAnggaran[[#This Row],[Proyeksi Biaya]]-DetailAnggaran[[#This Row],[Biaya Aktual]]</f>
        <v>3</v>
      </c>
      <c r="G31" s="57">
        <f>DetailAnggaran[[#This Row],[Biaya Aktual]]</f>
        <v>22</v>
      </c>
    </row>
    <row r="32" spans="2:7" ht="16.5" customHeight="1" x14ac:dyDescent="0.25">
      <c r="B32" t="s">
        <v>92</v>
      </c>
      <c r="C32" t="s">
        <v>51</v>
      </c>
      <c r="D32" s="57">
        <v>25</v>
      </c>
      <c r="E32" s="57">
        <v>26</v>
      </c>
      <c r="F32" s="57">
        <f>DetailAnggaran[[#This Row],[Proyeksi Biaya]]-DetailAnggaran[[#This Row],[Biaya Aktual]]</f>
        <v>-1</v>
      </c>
      <c r="G32" s="57">
        <f>DetailAnggaran[[#This Row],[Biaya Aktual]]</f>
        <v>26</v>
      </c>
    </row>
    <row r="33" spans="2:7" ht="16.5" customHeight="1" x14ac:dyDescent="0.25">
      <c r="B33" t="s">
        <v>93</v>
      </c>
      <c r="C33" t="s">
        <v>52</v>
      </c>
      <c r="D33" s="57">
        <v>400</v>
      </c>
      <c r="E33" s="57">
        <v>400</v>
      </c>
      <c r="F33" s="57">
        <f>DetailAnggaran[[#This Row],[Proyeksi Biaya]]-DetailAnggaran[[#This Row],[Biaya Aktual]]</f>
        <v>0</v>
      </c>
      <c r="G33" s="57">
        <f>DetailAnggaran[[#This Row],[Biaya Aktual]]</f>
        <v>400</v>
      </c>
    </row>
    <row r="34" spans="2:7" ht="16.5" customHeight="1" x14ac:dyDescent="0.25">
      <c r="B34" t="s">
        <v>94</v>
      </c>
      <c r="C34" t="s">
        <v>52</v>
      </c>
      <c r="D34" s="57">
        <v>400</v>
      </c>
      <c r="E34" s="57">
        <v>400</v>
      </c>
      <c r="F34" s="57">
        <f>DetailAnggaran[[#This Row],[Proyeksi Biaya]]-DetailAnggaran[[#This Row],[Biaya Aktual]]</f>
        <v>0</v>
      </c>
      <c r="G34" s="57">
        <f>DetailAnggaran[[#This Row],[Biaya Aktual]]</f>
        <v>400</v>
      </c>
    </row>
    <row r="35" spans="2:7" ht="16.5" customHeight="1" x14ac:dyDescent="0.25">
      <c r="B35" t="s">
        <v>95</v>
      </c>
      <c r="C35" t="s">
        <v>52</v>
      </c>
      <c r="D35" s="57">
        <v>100</v>
      </c>
      <c r="E35" s="57">
        <v>100</v>
      </c>
      <c r="F35" s="57">
        <f>DetailAnggaran[[#This Row],[Proyeksi Biaya]]-DetailAnggaran[[#This Row],[Biaya Aktual]]</f>
        <v>0</v>
      </c>
      <c r="G35" s="57">
        <f>DetailAnggaran[[#This Row],[Biaya Aktual]]</f>
        <v>100</v>
      </c>
    </row>
    <row r="36" spans="2:7" ht="16.5" customHeight="1" x14ac:dyDescent="0.25">
      <c r="B36" t="s">
        <v>96</v>
      </c>
      <c r="C36" t="s">
        <v>53</v>
      </c>
      <c r="D36" s="57">
        <v>200</v>
      </c>
      <c r="E36" s="57">
        <v>200</v>
      </c>
      <c r="F36" s="57">
        <f>DetailAnggaran[[#This Row],[Proyeksi Biaya]]-DetailAnggaran[[#This Row],[Biaya Aktual]]</f>
        <v>0</v>
      </c>
      <c r="G36" s="57">
        <f>DetailAnggaran[[#This Row],[Biaya Aktual]]</f>
        <v>200</v>
      </c>
    </row>
    <row r="37" spans="2:7" ht="16.5" customHeight="1" x14ac:dyDescent="0.25">
      <c r="B37" t="s">
        <v>97</v>
      </c>
      <c r="C37" t="s">
        <v>53</v>
      </c>
      <c r="D37" s="57"/>
      <c r="E37" s="57"/>
      <c r="F37" s="57">
        <f>DetailAnggaran[[#This Row],[Proyeksi Biaya]]-DetailAnggaran[[#This Row],[Biaya Aktual]]</f>
        <v>0</v>
      </c>
      <c r="G37" s="57">
        <f>DetailAnggaran[[#This Row],[Biaya Aktual]]</f>
        <v>0</v>
      </c>
    </row>
    <row r="38" spans="2:7" ht="16.5" customHeight="1" x14ac:dyDescent="0.25">
      <c r="B38" t="s">
        <v>98</v>
      </c>
      <c r="C38" t="s">
        <v>53</v>
      </c>
      <c r="D38" s="57"/>
      <c r="E38" s="57"/>
      <c r="F38" s="57">
        <f>DetailAnggaran[[#This Row],[Proyeksi Biaya]]-DetailAnggaran[[#This Row],[Biaya Aktual]]</f>
        <v>0</v>
      </c>
      <c r="G38" s="57">
        <f>DetailAnggaran[[#This Row],[Biaya Aktual]]</f>
        <v>0</v>
      </c>
    </row>
    <row r="39" spans="2:7" ht="16.5" customHeight="1" x14ac:dyDescent="0.25">
      <c r="B39" t="s">
        <v>99</v>
      </c>
      <c r="C39" t="s">
        <v>53</v>
      </c>
      <c r="D39" s="57"/>
      <c r="E39" s="57"/>
      <c r="F39" s="57">
        <f>DetailAnggaran[[#This Row],[Proyeksi Biaya]]-DetailAnggaran[[#This Row],[Biaya Aktual]]</f>
        <v>0</v>
      </c>
      <c r="G39" s="57">
        <f>DetailAnggaran[[#This Row],[Biaya Aktual]]</f>
        <v>0</v>
      </c>
    </row>
    <row r="40" spans="2:7" ht="16.5" customHeight="1" x14ac:dyDescent="0.25">
      <c r="B40" t="s">
        <v>100</v>
      </c>
      <c r="C40" t="s">
        <v>53</v>
      </c>
      <c r="D40" s="57"/>
      <c r="E40" s="57"/>
      <c r="F40" s="57">
        <f>DetailAnggaran[[#This Row],[Proyeksi Biaya]]-DetailAnggaran[[#This Row],[Biaya Aktual]]</f>
        <v>0</v>
      </c>
      <c r="G40" s="57">
        <f>DetailAnggaran[[#This Row],[Biaya Aktual]]</f>
        <v>0</v>
      </c>
    </row>
    <row r="41" spans="2:7" ht="16.5" customHeight="1" x14ac:dyDescent="0.25">
      <c r="B41" t="s">
        <v>101</v>
      </c>
      <c r="C41" t="s">
        <v>54</v>
      </c>
      <c r="D41" s="57">
        <v>150</v>
      </c>
      <c r="E41" s="57">
        <v>140</v>
      </c>
      <c r="F41" s="57">
        <f>DetailAnggaran[[#This Row],[Proyeksi Biaya]]-DetailAnggaran[[#This Row],[Biaya Aktual]]</f>
        <v>10</v>
      </c>
      <c r="G41" s="57">
        <f>DetailAnggaran[[#This Row],[Biaya Aktual]]</f>
        <v>140</v>
      </c>
    </row>
    <row r="42" spans="2:7" ht="16.5" customHeight="1" x14ac:dyDescent="0.25">
      <c r="B42" t="s">
        <v>102</v>
      </c>
      <c r="C42" t="s">
        <v>54</v>
      </c>
      <c r="D42" s="57"/>
      <c r="E42" s="57"/>
      <c r="F42" s="57">
        <f>DetailAnggaran[[#This Row],[Proyeksi Biaya]]-DetailAnggaran[[#This Row],[Biaya Aktual]]</f>
        <v>0</v>
      </c>
      <c r="G42" s="57">
        <f>DetailAnggaran[[#This Row],[Biaya Aktual]]</f>
        <v>0</v>
      </c>
    </row>
    <row r="43" spans="2:7" ht="16.5" customHeight="1" x14ac:dyDescent="0.25">
      <c r="B43" t="s">
        <v>103</v>
      </c>
      <c r="C43" t="s">
        <v>54</v>
      </c>
      <c r="D43" s="57"/>
      <c r="E43" s="57"/>
      <c r="F43" s="57">
        <f>DetailAnggaran[[#This Row],[Proyeksi Biaya]]-DetailAnggaran[[#This Row],[Biaya Aktual]]</f>
        <v>0</v>
      </c>
      <c r="G43" s="57">
        <f>DetailAnggaran[[#This Row],[Biaya Aktual]]</f>
        <v>0</v>
      </c>
    </row>
    <row r="44" spans="2:7" ht="16.5" customHeight="1" x14ac:dyDescent="0.25">
      <c r="B44" t="s">
        <v>104</v>
      </c>
      <c r="C44" t="s">
        <v>54</v>
      </c>
      <c r="D44" s="57"/>
      <c r="E44" s="57"/>
      <c r="F44" s="57">
        <f>DetailAnggaran[[#This Row],[Proyeksi Biaya]]-DetailAnggaran[[#This Row],[Biaya Aktual]]</f>
        <v>0</v>
      </c>
      <c r="G44" s="57">
        <f>DetailAnggaran[[#This Row],[Biaya Aktual]]</f>
        <v>0</v>
      </c>
    </row>
    <row r="45" spans="2:7" ht="16.5" customHeight="1" x14ac:dyDescent="0.25">
      <c r="B45" t="s">
        <v>64</v>
      </c>
      <c r="C45" t="s">
        <v>54</v>
      </c>
      <c r="D45" s="57"/>
      <c r="E45" s="57"/>
      <c r="F45" s="57">
        <f>DetailAnggaran[[#This Row],[Proyeksi Biaya]]-DetailAnggaran[[#This Row],[Biaya Aktual]]</f>
        <v>0</v>
      </c>
      <c r="G45" s="57">
        <f>DetailAnggaran[[#This Row],[Biaya Aktual]]</f>
        <v>0</v>
      </c>
    </row>
    <row r="46" spans="2:7" ht="16.5" customHeight="1" x14ac:dyDescent="0.25">
      <c r="B46" t="s">
        <v>49</v>
      </c>
      <c r="C46" t="s">
        <v>55</v>
      </c>
      <c r="D46" s="57">
        <v>150</v>
      </c>
      <c r="E46" s="57">
        <v>75</v>
      </c>
      <c r="F46" s="57">
        <f>DetailAnggaran[[#This Row],[Proyeksi Biaya]]-DetailAnggaran[[#This Row],[Biaya Aktual]]</f>
        <v>75</v>
      </c>
      <c r="G46" s="57">
        <f>DetailAnggaran[[#This Row],[Biaya Aktual]]</f>
        <v>75</v>
      </c>
    </row>
    <row r="47" spans="2:7" ht="16.5" customHeight="1" x14ac:dyDescent="0.25">
      <c r="B47" t="s">
        <v>105</v>
      </c>
      <c r="C47" t="s">
        <v>55</v>
      </c>
      <c r="D47" s="57">
        <v>20</v>
      </c>
      <c r="E47" s="57">
        <v>25</v>
      </c>
      <c r="F47" s="57">
        <f>DetailAnggaran[[#This Row],[Proyeksi Biaya]]-DetailAnggaran[[#This Row],[Biaya Aktual]]</f>
        <v>-5</v>
      </c>
      <c r="G47" s="57">
        <f>DetailAnggaran[[#This Row],[Biaya Aktual]]</f>
        <v>25</v>
      </c>
    </row>
    <row r="48" spans="2:7" ht="16.5" customHeight="1" x14ac:dyDescent="0.25">
      <c r="B48" t="s">
        <v>64</v>
      </c>
      <c r="C48" t="s">
        <v>55</v>
      </c>
      <c r="D48" s="57"/>
      <c r="E48" s="57"/>
      <c r="F48" s="57">
        <f>DetailAnggaran[[#This Row],[Proyeksi Biaya]]-DetailAnggaran[[#This Row],[Biaya Aktual]]</f>
        <v>0</v>
      </c>
      <c r="G48" s="57">
        <f>DetailAnggaran[[#This Row],[Biaya Aktual]]</f>
        <v>0</v>
      </c>
    </row>
    <row r="49" spans="2:7" ht="16.5" customHeight="1" x14ac:dyDescent="0.25">
      <c r="B49" t="s">
        <v>106</v>
      </c>
      <c r="C49" t="s">
        <v>55</v>
      </c>
      <c r="D49" s="57"/>
      <c r="E49" s="57"/>
      <c r="F49" s="57">
        <f>DetailAnggaran[[#This Row],[Proyeksi Biaya]]-DetailAnggaran[[#This Row],[Biaya Aktual]]</f>
        <v>0</v>
      </c>
      <c r="G49" s="57">
        <f>DetailAnggaran[[#This Row],[Biaya Aktual]]</f>
        <v>0</v>
      </c>
    </row>
    <row r="50" spans="2:7" ht="16.5" customHeight="1" x14ac:dyDescent="0.25">
      <c r="B50" t="s">
        <v>107</v>
      </c>
      <c r="C50" t="s">
        <v>56</v>
      </c>
      <c r="D50" s="57">
        <v>200</v>
      </c>
      <c r="E50" s="57">
        <v>200</v>
      </c>
      <c r="F50" s="57">
        <f>DetailAnggaran[[#This Row],[Proyeksi Biaya]]-DetailAnggaran[[#This Row],[Biaya Aktual]]</f>
        <v>0</v>
      </c>
      <c r="G50" s="57">
        <f>DetailAnggaran[[#This Row],[Biaya Aktual]]</f>
        <v>200</v>
      </c>
    </row>
    <row r="51" spans="2:7" ht="16.5" customHeight="1" x14ac:dyDescent="0.25">
      <c r="B51" t="s">
        <v>108</v>
      </c>
      <c r="C51" t="s">
        <v>56</v>
      </c>
      <c r="D51" s="57"/>
      <c r="E51" s="57"/>
      <c r="F51" s="57">
        <f>DetailAnggaran[[#This Row],[Proyeksi Biaya]]-DetailAnggaran[[#This Row],[Biaya Aktual]]</f>
        <v>0</v>
      </c>
      <c r="G51" s="57">
        <f>DetailAnggaran[[#This Row],[Biaya Aktual]]</f>
        <v>0</v>
      </c>
    </row>
    <row r="52" spans="2:7" ht="16.5" customHeight="1" x14ac:dyDescent="0.25">
      <c r="B52" t="s">
        <v>109</v>
      </c>
      <c r="C52" t="s">
        <v>57</v>
      </c>
      <c r="D52" s="57">
        <v>300</v>
      </c>
      <c r="E52" s="57">
        <v>300</v>
      </c>
      <c r="F52" s="57">
        <f>DetailAnggaran[[#This Row],[Proyeksi Biaya]]-DetailAnggaran[[#This Row],[Biaya Aktual]]</f>
        <v>0</v>
      </c>
      <c r="G52" s="57">
        <f>DetailAnggaran[[#This Row],[Biaya Aktual]]</f>
        <v>300</v>
      </c>
    </row>
    <row r="53" spans="2:7" ht="16.5" customHeight="1" x14ac:dyDescent="0.25">
      <c r="B53" t="s">
        <v>110</v>
      </c>
      <c r="C53" t="s">
        <v>57</v>
      </c>
      <c r="D53" s="57"/>
      <c r="E53" s="57"/>
      <c r="F53" s="57">
        <f>DetailAnggaran[[#This Row],[Proyeksi Biaya]]-DetailAnggaran[[#This Row],[Biaya Aktual]]</f>
        <v>0</v>
      </c>
      <c r="G53" s="57">
        <f>DetailAnggaran[[#This Row],[Biaya Aktual]]</f>
        <v>0</v>
      </c>
    </row>
    <row r="54" spans="2:7" ht="16.5" customHeight="1" x14ac:dyDescent="0.25">
      <c r="B54" t="s">
        <v>111</v>
      </c>
      <c r="C54" t="s">
        <v>57</v>
      </c>
      <c r="D54" s="57"/>
      <c r="E54" s="57"/>
      <c r="F54" s="57">
        <f>DetailAnggaran[[#This Row],[Proyeksi Biaya]]-DetailAnggaran[[#This Row],[Biaya Aktual]]</f>
        <v>0</v>
      </c>
      <c r="G54" s="57">
        <f>DetailAnggaran[[#This Row],[Biaya Aktual]]</f>
        <v>0</v>
      </c>
    </row>
    <row r="55" spans="2:7" ht="16.5" customHeight="1" x14ac:dyDescent="0.25">
      <c r="B55" t="s">
        <v>112</v>
      </c>
      <c r="C55" t="s">
        <v>58</v>
      </c>
      <c r="D55" s="57">
        <v>100</v>
      </c>
      <c r="E55" s="57">
        <v>150</v>
      </c>
      <c r="F55" s="57">
        <f>DetailAnggaran[[#This Row],[Proyeksi Biaya]]-DetailAnggaran[[#This Row],[Biaya Aktual]]</f>
        <v>-50</v>
      </c>
      <c r="G55" s="57">
        <f>DetailAnggaran[[#This Row],[Biaya Aktual]]</f>
        <v>150</v>
      </c>
    </row>
    <row r="56" spans="2:7" ht="16.5" customHeight="1" x14ac:dyDescent="0.25">
      <c r="B56" t="s">
        <v>113</v>
      </c>
      <c r="C56" t="s">
        <v>58</v>
      </c>
      <c r="D56" s="57">
        <v>450</v>
      </c>
      <c r="E56" s="57">
        <v>400</v>
      </c>
      <c r="F56" s="57">
        <f>DetailAnggaran[[#This Row],[Proyeksi Biaya]]-DetailAnggaran[[#This Row],[Biaya Aktual]]</f>
        <v>50</v>
      </c>
      <c r="G56" s="57">
        <f>DetailAnggaran[[#This Row],[Biaya Aktual]]</f>
        <v>400</v>
      </c>
    </row>
    <row r="57" spans="2:7" ht="16.5" customHeight="1" x14ac:dyDescent="0.25">
      <c r="B57" t="s">
        <v>52</v>
      </c>
      <c r="C57" t="s">
        <v>58</v>
      </c>
      <c r="D57" s="57">
        <v>300</v>
      </c>
      <c r="E57" s="57">
        <v>300</v>
      </c>
      <c r="F57" s="57">
        <f>DetailAnggaran[[#This Row],[Proyeksi Biaya]]-DetailAnggaran[[#This Row],[Biaya Aktual]]</f>
        <v>0</v>
      </c>
      <c r="G57" s="57">
        <f>DetailAnggaran[[#This Row],[Biaya Aktual]]</f>
        <v>300</v>
      </c>
    </row>
    <row r="58" spans="2:7" ht="16.5" customHeight="1" x14ac:dyDescent="0.25">
      <c r="B58" t="s">
        <v>114</v>
      </c>
      <c r="C58" t="s">
        <v>58</v>
      </c>
      <c r="D58" s="57">
        <v>25</v>
      </c>
      <c r="E58" s="57">
        <v>25</v>
      </c>
      <c r="F58" s="57">
        <f>DetailAnggaran[[#This Row],[Proyeksi Biaya]]-DetailAnggaran[[#This Row],[Biaya Aktual]]</f>
        <v>0</v>
      </c>
      <c r="G58" s="57">
        <f>DetailAnggaran[[#This Row],[Biaya Aktual]]</f>
        <v>25</v>
      </c>
    </row>
    <row r="59" spans="2:7" ht="16.5" customHeight="1" x14ac:dyDescent="0.25">
      <c r="B59" t="s">
        <v>84</v>
      </c>
      <c r="C59" t="s">
        <v>58</v>
      </c>
      <c r="D59" s="57">
        <v>100</v>
      </c>
      <c r="E59" s="57">
        <v>50</v>
      </c>
      <c r="F59" s="57">
        <f>DetailAnggaran[[#This Row],[Proyeksi Biaya]]-DetailAnggaran[[#This Row],[Biaya Aktual]]</f>
        <v>50</v>
      </c>
      <c r="G59" s="57">
        <f>DetailAnggaran[[#This Row],[Biaya Aktual]]</f>
        <v>50</v>
      </c>
    </row>
    <row r="60" spans="2:7" ht="16.5" customHeight="1" x14ac:dyDescent="0.25">
      <c r="B60" t="s">
        <v>115</v>
      </c>
      <c r="C60" t="s">
        <v>58</v>
      </c>
      <c r="D60" s="57"/>
      <c r="E60" s="57"/>
      <c r="F60" s="57">
        <f>DetailAnggaran[[#This Row],[Proyeksi Biaya]]-DetailAnggaran[[#This Row],[Biaya Aktual]]</f>
        <v>0</v>
      </c>
      <c r="G60" s="57">
        <f>DetailAnggaran[[#This Row],[Biaya Aktual]]</f>
        <v>0</v>
      </c>
    </row>
    <row r="61" spans="2:7" ht="16.5" customHeight="1" x14ac:dyDescent="0.25">
      <c r="B61" t="s">
        <v>116</v>
      </c>
      <c r="C61" t="s">
        <v>58</v>
      </c>
      <c r="D61" s="57">
        <v>450</v>
      </c>
      <c r="E61" s="57">
        <v>450</v>
      </c>
      <c r="F61" s="57">
        <f>DetailAnggaran[[#This Row],[Proyeksi Biaya]]-DetailAnggaran[[#This Row],[Biaya Aktual]]</f>
        <v>0</v>
      </c>
      <c r="G61" s="57">
        <f>DetailAnggaran[[#This Row],[Biaya Aktual]]</f>
        <v>450</v>
      </c>
    </row>
    <row r="62" spans="2:7" ht="16.5" customHeight="1" x14ac:dyDescent="0.25">
      <c r="B62" t="s">
        <v>117</v>
      </c>
      <c r="D62" s="57">
        <f>SUBTOTAL(109,DetailAnggaran[Proyeksi Biaya])</f>
        <v>7915</v>
      </c>
      <c r="E62" s="57">
        <f>SUBTOTAL(109,DetailAnggaran[Biaya Aktual])</f>
        <v>7860</v>
      </c>
      <c r="F62" s="57">
        <f>SUBTOTAL(109,DetailAnggaran[Selisih])</f>
        <v>55</v>
      </c>
      <c r="G62" s="57"/>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sheetData>
  <mergeCells count="2">
    <mergeCell ref="B1:E1"/>
    <mergeCell ref="F1:G1"/>
  </mergeCells>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574" priority="15">
      <formula>F3&lt;0</formula>
    </cfRule>
  </conditionalFormatting>
  <dataValidations count="1">
    <dataValidation type="list" allowBlank="1" showInputMessage="1" showErrorMessage="1" errorTitle="Data Tidak Valid" error="Jika perlu menambahkan kategori baru ke daftar ini, Anda dapat menambahkan item daftar baru ke kolom Pencarian Kategori Anggaran di lembar kerja yang bernama Daftar Pencarian." sqref="C3:C61" xr:uid="{00000000-0002-0000-0100-000000000000}">
      <formula1>BudgetCategory</formula1>
    </dataValidation>
  </dataValidations>
  <hyperlinks>
    <hyperlink ref="F1:G1" location="'Laporan Anggaran Bulanan'!A1" tooltip="Pilih untuk menavigasi ke lembar kerja Laporan Anggaran Bulanan" display="Monthly Budget Report" xr:uid="{E3F8C65C-F3ED-4591-8287-EA567EF294A5}"/>
  </hyperlinks>
  <pageMargins left="0.7" right="0.7" top="0.75" bottom="0.75" header="0.3" footer="0.3"/>
  <pageSetup paperSize="9"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workbookViewId="0"/>
  </sheetViews>
  <sheetFormatPr defaultRowHeight="13.5" x14ac:dyDescent="0.25"/>
  <cols>
    <col min="1" max="1" width="2.625" style="27" customWidth="1"/>
    <col min="2" max="2" width="20" customWidth="1"/>
    <col min="3" max="3" width="16.875" customWidth="1"/>
    <col min="4" max="4" width="4.625" customWidth="1"/>
    <col min="5" max="5" width="36.25" customWidth="1"/>
    <col min="6" max="6" width="2.625" customWidth="1"/>
  </cols>
  <sheetData>
    <row r="1" spans="1:5" ht="23.25" customHeight="1" x14ac:dyDescent="0.25">
      <c r="A1" s="27" t="s">
        <v>122</v>
      </c>
      <c r="B1" s="16" t="s">
        <v>123</v>
      </c>
      <c r="E1" s="16" t="s">
        <v>124</v>
      </c>
    </row>
    <row r="2" spans="1:5" ht="13.5" customHeight="1" x14ac:dyDescent="0.25">
      <c r="B2" s="62" t="s">
        <v>46</v>
      </c>
      <c r="C2" s="1" t="s">
        <v>129</v>
      </c>
      <c r="E2" s="1" t="s">
        <v>125</v>
      </c>
    </row>
    <row r="3" spans="1:5" ht="16.5" customHeight="1" x14ac:dyDescent="0.25">
      <c r="B3" s="40" t="s">
        <v>47</v>
      </c>
      <c r="C3" s="57">
        <v>140</v>
      </c>
      <c r="E3" t="s">
        <v>47</v>
      </c>
    </row>
    <row r="4" spans="1:5" ht="16.5" customHeight="1" x14ac:dyDescent="0.25">
      <c r="B4" s="40" t="s">
        <v>52</v>
      </c>
      <c r="C4" s="57">
        <v>900</v>
      </c>
      <c r="E4" t="s">
        <v>48</v>
      </c>
    </row>
    <row r="5" spans="1:5" ht="16.5" customHeight="1" x14ac:dyDescent="0.25">
      <c r="B5" s="40" t="s">
        <v>50</v>
      </c>
      <c r="C5" s="57">
        <v>125</v>
      </c>
      <c r="E5" t="s">
        <v>49</v>
      </c>
    </row>
    <row r="6" spans="1:5" ht="16.5" customHeight="1" x14ac:dyDescent="0.25">
      <c r="B6" s="40" t="s">
        <v>48</v>
      </c>
      <c r="C6" s="57">
        <v>358</v>
      </c>
      <c r="E6" t="s">
        <v>50</v>
      </c>
    </row>
    <row r="7" spans="1:5" ht="16.5" customHeight="1" x14ac:dyDescent="0.25">
      <c r="B7" s="40" t="s">
        <v>51</v>
      </c>
      <c r="C7" s="57">
        <v>2702</v>
      </c>
      <c r="E7" t="s">
        <v>51</v>
      </c>
    </row>
    <row r="8" spans="1:5" ht="16.5" customHeight="1" x14ac:dyDescent="0.25">
      <c r="B8" s="40" t="s">
        <v>49</v>
      </c>
      <c r="C8" s="57">
        <v>1320</v>
      </c>
      <c r="E8" t="s">
        <v>52</v>
      </c>
    </row>
    <row r="9" spans="1:5" ht="16.5" customHeight="1" x14ac:dyDescent="0.25">
      <c r="B9" s="40" t="s">
        <v>57</v>
      </c>
      <c r="C9" s="57">
        <v>300</v>
      </c>
      <c r="E9" t="s">
        <v>53</v>
      </c>
    </row>
    <row r="10" spans="1:5" ht="16.5" customHeight="1" x14ac:dyDescent="0.25">
      <c r="B10" s="40" t="s">
        <v>55</v>
      </c>
      <c r="C10" s="57">
        <v>100</v>
      </c>
      <c r="E10" t="s">
        <v>54</v>
      </c>
    </row>
    <row r="11" spans="1:5" ht="16.5" customHeight="1" x14ac:dyDescent="0.25">
      <c r="B11" s="40" t="s">
        <v>54</v>
      </c>
      <c r="C11" s="57">
        <v>140</v>
      </c>
      <c r="E11" t="s">
        <v>55</v>
      </c>
    </row>
    <row r="12" spans="1:5" ht="16.5" customHeight="1" x14ac:dyDescent="0.25">
      <c r="B12" s="40" t="s">
        <v>53</v>
      </c>
      <c r="C12" s="57">
        <v>200</v>
      </c>
      <c r="E12" t="s">
        <v>56</v>
      </c>
    </row>
    <row r="13" spans="1:5" ht="16.5" customHeight="1" x14ac:dyDescent="0.25">
      <c r="B13" s="40" t="s">
        <v>56</v>
      </c>
      <c r="C13" s="57">
        <v>200</v>
      </c>
      <c r="E13" t="s">
        <v>57</v>
      </c>
    </row>
    <row r="14" spans="1:5" ht="16.5" customHeight="1" x14ac:dyDescent="0.25">
      <c r="B14" s="40" t="s">
        <v>58</v>
      </c>
      <c r="C14" s="57">
        <v>1375</v>
      </c>
      <c r="E14" t="s">
        <v>58</v>
      </c>
    </row>
    <row r="15" spans="1:5" ht="16.5" customHeight="1" x14ac:dyDescent="0.25">
      <c r="B15" s="41" t="s">
        <v>130</v>
      </c>
      <c r="C15" s="58">
        <v>7860</v>
      </c>
    </row>
  </sheetData>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Lembar kerja</vt:lpstr>
      </vt:variant>
      <vt:variant>
        <vt:i4>4</vt:i4>
      </vt:variant>
      <vt:variant>
        <vt:lpstr>Rentang Bernama</vt:lpstr>
      </vt:variant>
      <vt:variant>
        <vt:i4>3</vt:i4>
      </vt:variant>
    </vt:vector>
  </HeadingPairs>
  <TitlesOfParts>
    <vt:vector size="7" baseType="lpstr">
      <vt:lpstr>Mulai</vt:lpstr>
      <vt:lpstr>Laporan Anggaran Bulanan</vt:lpstr>
      <vt:lpstr>Pengeluaran Bulanan</vt:lpstr>
      <vt:lpstr>Data Tambahan</vt:lpstr>
      <vt:lpstr>BudgetCategory</vt:lpstr>
      <vt:lpstr>'Laporan Anggaran Bulanan'!Print_Titles</vt:lpstr>
      <vt:lpstr>'Pengeluaran Bulanan'!Print_Titles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2018-05-30T11:27:41Z</dcterms:created>
  <dcterms:modified xsi:type="dcterms:W3CDTF">2019-02-13T08:35:30Z</dcterms:modified>
  <cp:version/>
</cp:coreProperties>
</file>

<file path=docProps/custom.xml><?xml version="1.0" encoding="utf-8"?>
<Properties xmlns="http://schemas.openxmlformats.org/officeDocument/2006/custom-properties" xmlns:vt="http://schemas.openxmlformats.org/officeDocument/2006/docPropsVTypes"/>
</file>