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20"/>
  <workbookPr/>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60" windowHeight="16125" xr2:uid="{00000000-000D-0000-FFFF-FFFF00000000}"/>
  </bookViews>
  <sheets>
    <sheet name="Mulai" sheetId="5" r:id="rId1"/>
    <sheet name="Pengeluaran" sheetId="1" r:id="rId2"/>
    <sheet name="Pendapatan" sheetId="2" r:id="rId3"/>
    <sheet name="Ringkasan Laba-Rugi"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H19" i="1"/>
  <c r="H11" i="1"/>
  <c r="D32" i="1"/>
  <c r="D25" i="1"/>
  <c r="D11" i="1"/>
  <c r="B1" i="3" l="1"/>
  <c r="B1" i="2"/>
  <c r="C32" i="1" l="1"/>
  <c r="G24" i="1"/>
  <c r="C25" i="1"/>
  <c r="G19" i="1"/>
  <c r="C19" i="1"/>
  <c r="D19" i="1"/>
  <c r="G11" i="1"/>
  <c r="C11" i="1"/>
  <c r="H4" i="1" l="1"/>
  <c r="D6" i="3" s="1"/>
  <c r="G4" i="1"/>
  <c r="C6" i="3" s="1"/>
  <c r="F7" i="2"/>
  <c r="F8" i="2"/>
  <c r="F9" i="2"/>
  <c r="F13" i="2"/>
  <c r="F14" i="2"/>
  <c r="F15" i="2"/>
  <c r="F19" i="2"/>
  <c r="F20" i="2"/>
  <c r="F21" i="2"/>
  <c r="F25" i="2"/>
  <c r="F26" i="2"/>
  <c r="F27" i="2"/>
  <c r="F28" i="2"/>
  <c r="G7" i="2"/>
  <c r="G8" i="2"/>
  <c r="G9" i="2"/>
  <c r="G13" i="2"/>
  <c r="G14" i="2"/>
  <c r="G15" i="2"/>
  <c r="G19" i="2"/>
  <c r="G20" i="2"/>
  <c r="G21" i="2"/>
  <c r="G25" i="2"/>
  <c r="G26" i="2"/>
  <c r="G27" i="2"/>
  <c r="G28" i="2"/>
  <c r="G29" i="2" l="1"/>
  <c r="F22" i="2"/>
  <c r="F29" i="2"/>
  <c r="G22" i="2"/>
  <c r="G16" i="2"/>
  <c r="F16" i="2"/>
  <c r="F10" i="2"/>
  <c r="G10" i="2"/>
  <c r="G4" i="2" l="1"/>
  <c r="D5" i="3" s="1"/>
  <c r="F4" i="2"/>
  <c r="C5" i="3" s="1"/>
  <c r="C8" i="3" s="1"/>
  <c r="D8" i="3" l="1"/>
</calcChain>
</file>

<file path=xl/sharedStrings.xml><?xml version="1.0" encoding="utf-8"?>
<sst xmlns="http://schemas.openxmlformats.org/spreadsheetml/2006/main" count="208" uniqueCount="98">
  <si>
    <t>TENTANG TEMPLAT INI</t>
  </si>
  <si>
    <t>Gunakan buku kerja Anggaran Acara ini untuk mencatat Pengeluaran yang dikeluarkan dan Pendapatan yang didapatkan dari acara.</t>
  </si>
  <si>
    <t>Isi Nama Acara dan masukkan detail dalam tabel di lembar kerja Pengeluaran dan lembar kerja Pendapatan.</t>
  </si>
  <si>
    <t>Total Pengeluaran dan Total Pendapatan dihitung secara otomatis.</t>
  </si>
  <si>
    <t>Ringkasan Laba &amp; Rugi serta Bagan diperbarui secara otomatis dalam lembar kerja Ringkasan Laba-Rugi.</t>
  </si>
  <si>
    <t>Catatan: </t>
  </si>
  <si>
    <t>Instruksi tambahan telah tersedia di kolom A dalam setiap lembar kerja. Teks ini sengaja disembunyikan. Untuk menghapus teks, pilih kolom A, lalu pilih HAPUS. Untuk memperlihatkan teks, pilih kolom A, lalu ubah warna font.</t>
  </si>
  <si>
    <t>Untuk mempelajari selengkapnya tentang tabel, tekan SHIFT lalu F10 dalam tabel, pilih opsi TABEL, lalu pilih TEKS ALTERNATIF.</t>
  </si>
  <si>
    <t>Masukkan Estimasi pengeluaran dan pengeluaran Aktual untuk setiap kategori dalam tabel masing-masing dalam lembar kerja ini, dan Nama Acara dalam sel D1 untuk mengustomisasi judul lembar kerja ini dan yang lain. Subjudul lembar kerja ini berada di sel H1. Instruksi bermanfaat tentang cara menggunakan lembar kerja ada pada sel-sel dalam kolom ini. Instruksi berikutnya berada dalam sel A3.</t>
  </si>
  <si>
    <t>Label Total Pengeluaran berada dalam sel di sebelah kanan, label Estimasi di sel G3, dan Aktual di H3.</t>
  </si>
  <si>
    <t>Total Estimasi Pengeluaran di G4 dan Total Pengeluaran Aktual di H4 dihitung secara otomatis. Instruksi berikutnya berada dalam sel A6.</t>
  </si>
  <si>
    <t>Masukkan Pengeluaran Lokasi di tabel yang dimulai dari sel di sebelah kanan dan Pengeluaran Makanan Ringan dalam tabel yang dimulai dari sel F6. Instruksi berikutnya berada dalam sel A13.</t>
  </si>
  <si>
    <t>Masukkan Pengeluaran Dekorasi dalam tabel yang dimulai dari sel di sebelah kanan dan Pengeluaran Program di tabel yang dimulai di sel F13. Instruksi berikutnya berada dalam sel A21.</t>
  </si>
  <si>
    <t>Masukkan Pengeluaran Publikasi dalam tabel yang dimulai dari sel di sebelah kanan dan Pengeluaran Hadiah di tabel yang dimulai di sel F21. Instruksi berikutnya berada dalam sel A27</t>
  </si>
  <si>
    <t>Masukkan Pengeluaran Lain-lain dalam tabel yang dimulai dari sel di sebelah kanan.</t>
  </si>
  <si>
    <t>Anggaran Acara untuk Nama Acara</t>
  </si>
  <si>
    <t>TOTAL PENGELUARAN</t>
  </si>
  <si>
    <t>Lokasi</t>
  </si>
  <si>
    <t>Biaya ruangan dan aula</t>
  </si>
  <si>
    <t>Staf lokasi</t>
  </si>
  <si>
    <t>Peralatan</t>
  </si>
  <si>
    <t>Meja dan kursi</t>
  </si>
  <si>
    <t>Total</t>
  </si>
  <si>
    <t>Dekorasi</t>
  </si>
  <si>
    <t>Bunga</t>
  </si>
  <si>
    <t>Lilin</t>
  </si>
  <si>
    <t>Lampu</t>
  </si>
  <si>
    <t>Balon</t>
  </si>
  <si>
    <t>Perlengkapan kertas</t>
  </si>
  <si>
    <t>Publikasi</t>
  </si>
  <si>
    <t>Karya grafis</t>
  </si>
  <si>
    <t>Fotokopi/Percetakan</t>
  </si>
  <si>
    <t>Ongkos kirim</t>
  </si>
  <si>
    <t>Lain-lain</t>
  </si>
  <si>
    <t>Telepon</t>
  </si>
  <si>
    <t>Transportasi</t>
  </si>
  <si>
    <t>Perlengkapan alat tulis</t>
  </si>
  <si>
    <t>Layanan faks</t>
  </si>
  <si>
    <t>Estimasi</t>
  </si>
  <si>
    <t>Aktual</t>
  </si>
  <si>
    <t>Makanan Ringan</t>
  </si>
  <si>
    <t>Makanan</t>
  </si>
  <si>
    <t>Minuman</t>
  </si>
  <si>
    <t>Taplak</t>
  </si>
  <si>
    <t>Staf dan tip</t>
  </si>
  <si>
    <t>Program</t>
  </si>
  <si>
    <t>Hiburan</t>
  </si>
  <si>
    <t>Pembicara</t>
  </si>
  <si>
    <t>Perjalanan</t>
  </si>
  <si>
    <t>Hotel</t>
  </si>
  <si>
    <t>Lainnya</t>
  </si>
  <si>
    <t>Hadiah</t>
  </si>
  <si>
    <t>Pita/Plakat/Piala</t>
  </si>
  <si>
    <t>PENGELUARAN</t>
  </si>
  <si>
    <t>Masukkan Estimasi pendapatan dan pendapatan Aktual dari setiap kategori dalam tabel masing-masing dalam lembar kerja ini. Judul lembar kerja ini diperbarui secara otomatis dalam sel di sebelah kanan. Subjudul berada dalam sel G1. Instruksi bermanfaat tentang cara menggunakan lembar kerja ada pada sel-sel dalam kolom ini. Instruksi berikutnya berada dalam sel A3.</t>
  </si>
  <si>
    <t>Label Total Pendapatan berada dalam sel di sebelah kanan, label Estimasi di sel F3, dan Aktual di G3.</t>
  </si>
  <si>
    <t>Total Estimasi Pendapatan dihitung secara otomatis dalam sel F4 dan Total Pendapatan Aktual di G4.</t>
  </si>
  <si>
    <t>Label Tiket Masuk berada dalam sel di sebelah kanan.</t>
  </si>
  <si>
    <t>Masukkan jumlah Estimasi tiket masuk dan tiket masuk Aktual dengan harga tiket dalam tabel yang dimulai dalam sel di sebelah kanan. Estimasi Pendapatan dan Pendapatan Aktual dari Tiket Masuk dihitung secara otomatis. Instruksi berikutnya berada dalam sel A11.</t>
  </si>
  <si>
    <t>Masukkan jumlah Estimasi Iklan dan jumlah Iklan Aktual di Program dan tarif Iklan dalam tabel yang dimulai dalam sel di sebelah kanan. Estimasi Pendapatan dan Pendapatan Aktual dari Iklan dihitung secara otomatis. Instruksi berikutnya berada dalam sel A17.</t>
  </si>
  <si>
    <t>Label Peserta Pameran atau Vendor berada dalam sel di sebelah kanan.</t>
  </si>
  <si>
    <t>Masukkan jumlah Estimasi peserta pameran dan vendor, jumlah Aktual peserta pameran dan vendor, serta tarif stan dalam tabel yang dimulai dari sel di sebelah kanan. Estimasi Pendapatan dan Pendapatan Aktual dihitung secara otomatis. Instruksi berikutnya berada dalam sel A23.</t>
  </si>
  <si>
    <t>Label Penjualan item berada dalam sel di sebelah kanan.</t>
  </si>
  <si>
    <t>Masukkan jumlah Estimasi item yang terjual, jumlah Aktual item yang terjual, dan tarif item dalam tabel yang dimulai dari sel di sebelah kanan. Estimasi Pendapatan dan Pendapatan Aktual dihitung secara otomatis.</t>
  </si>
  <si>
    <t>TOTAL PENDAPATAN</t>
  </si>
  <si>
    <t>TIKET MASUK</t>
  </si>
  <si>
    <t>Jumlah Estimasi</t>
  </si>
  <si>
    <t>IKLAN DALAM PROGRAM</t>
  </si>
  <si>
    <t>PESERTA PAMERAN/VENDOR</t>
  </si>
  <si>
    <t>PENJUALAN ITEM</t>
  </si>
  <si>
    <t>Jumlah Aktual</t>
  </si>
  <si>
    <t>Tipe</t>
  </si>
  <si>
    <t>Dewasa @</t>
  </si>
  <si>
    <t>Anak-anak @</t>
  </si>
  <si>
    <t>Lainnya @</t>
  </si>
  <si>
    <t>Sampul @</t>
  </si>
  <si>
    <t>Setengah halaman @</t>
  </si>
  <si>
    <t>Seperempat halaman @</t>
  </si>
  <si>
    <t>Stan besar @</t>
  </si>
  <si>
    <t>Stan sedang @</t>
  </si>
  <si>
    <t>Stan kecil @</t>
  </si>
  <si>
    <t>Item @</t>
  </si>
  <si>
    <t>Harga</t>
  </si>
  <si>
    <t>Estimasi Pendapatan</t>
  </si>
  <si>
    <t>PENDAPATAN</t>
  </si>
  <si>
    <t>Pendapatan Aktual</t>
  </si>
  <si>
    <t>Ringkasan Laba &amp; Rugi serta Bagan yang memperlihatkan Total Pendapatan dan Pengeluaran diperbarui secara otomatis dalam lembar kerja ini. Judul lembar kerja ini diperbarui secara otomatis dalam sel di sebelah kanan. Subjudul berada dalam sel G1 dan G2. Instruksi bermanfaat tentang cara menggunakan lembar kerja ada pada sel-sel dalam kolom ini. Instruksi berikutnya berada dalam sel A3.</t>
  </si>
  <si>
    <t>Bagan batang yang membandingkan Estimasi Pendapatan dan Pengeluaran serta Pendapatan dan Pengeluaran Aktual berada dalam sel E3.</t>
  </si>
  <si>
    <t>Tabel Ringkasan yang dimulai dari sel di sebelah kanan diperbarui secara otomatis. Instruksi berikutnya berada dalam sel A8.</t>
  </si>
  <si>
    <t>Total Estimasi laba atau rugi dihitung secara otomatis dalam sel C8 dan Total laba atau rugi Aktual di sel D8.</t>
  </si>
  <si>
    <t xml:space="preserve"> Total</t>
  </si>
  <si>
    <t>Total pendapatan</t>
  </si>
  <si>
    <t>Total pengeluaran</t>
  </si>
  <si>
    <t>Total laba              (atau rugi)</t>
  </si>
  <si>
    <t>Bagan batang yang memperlihatkan perbandingan Estimasi Pendapatan dan Pengeluaran serta Pendapatan dan Pengeluaran Aktual berada dalam sel ini.</t>
  </si>
  <si>
    <t xml:space="preserve">LABA </t>
  </si>
  <si>
    <t>Ringkasan Rugi</t>
  </si>
  <si>
    <t>Label Iklan dalam Program berada dalam sel di sebelah kanan.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</si>
</sst>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Rp&quot;#,##0.00;[Red]\-&quot;Rp&quot;#,##0.00"/>
    <numFmt numFmtId="42" formatCode="_-&quot;Rp&quot;* #,##0_-;\-&quot;Rp&quot;* #,##0_-;_-&quot;Rp&quot;* &quot;-&quot;_-;_-@_-"/>
    <numFmt numFmtId="44" formatCode="_-&quot;Rp&quot;* #,##0.00_-;\-&quot;Rp&quot;* #,##0.00_-;_-&quot;Rp&quot;* &quot;-&quot;??_-;_-@_-"/>
    <numFmt numFmtId="164" formatCode="_(* #,##0_);_(* \(#,##0\);_(* &quot;-&quot;_);_(@_)"/>
    <numFmt numFmtId="165" formatCode="_(* #,##0.00_);_(* \(#,##0.00\);_(* &quot;-&quot;??_);_(@_)"/>
    <numFmt numFmtId="166" formatCode="&quot;Rp&quot;#,##0.00;[Red]&quot;Rp&quot;#,##0.00"/>
  </numFmts>
  <fonts count="40" x14ac:knownFonts="1">
    <font>
      <sz val="10"/>
      <name val="Arial"/>
      <family val="2"/>
    </font>
    <font>
      <sz val="11"/>
      <color theme="1"/>
      <name val="Lucida Sans"/>
      <family val="2"/>
      <scheme val="minor"/>
    </font>
    <font>
      <sz val="8"/>
      <name val="Arial"/>
      <family val="2"/>
    </font>
    <font>
      <sz val="10"/>
      <name val="Lucida Sans"/>
      <family val="2"/>
      <scheme val="minor"/>
    </font>
    <font>
      <sz val="9"/>
      <name val="Lucida Sans"/>
      <family val="2"/>
      <scheme val="minor"/>
    </font>
    <font>
      <b/>
      <sz val="10"/>
      <name val="Century Gothic"/>
      <family val="2"/>
      <scheme val="major"/>
    </font>
    <font>
      <b/>
      <sz val="18"/>
      <color theme="0"/>
      <name val="Century Gothic"/>
      <family val="2"/>
      <scheme val="major"/>
    </font>
    <font>
      <sz val="10"/>
      <color theme="0"/>
      <name val="Century Gothic"/>
      <family val="2"/>
      <scheme val="major"/>
    </font>
    <font>
      <sz val="9"/>
      <color theme="0"/>
      <name val="Lucida Sans"/>
      <family val="2"/>
      <scheme val="minor"/>
    </font>
    <font>
      <sz val="11"/>
      <name val="Lucida Sans"/>
      <family val="2"/>
      <scheme val="minor"/>
    </font>
    <font>
      <sz val="12"/>
      <name val="Lucida Sans"/>
      <family val="2"/>
      <scheme val="minor"/>
    </font>
    <font>
      <b/>
      <sz val="12"/>
      <color theme="0"/>
      <name val="Lucida Sans"/>
      <family val="2"/>
      <scheme val="minor"/>
    </font>
    <font>
      <b/>
      <sz val="9"/>
      <color theme="1"/>
      <name val="Lucida Sans"/>
      <family val="2"/>
      <scheme val="minor"/>
    </font>
    <font>
      <sz val="9"/>
      <color theme="1"/>
      <name val="Lucida Sans"/>
      <family val="2"/>
      <scheme val="minor"/>
    </font>
    <font>
      <sz val="10"/>
      <color theme="1"/>
      <name val="Lucida Sans"/>
      <family val="2"/>
      <scheme val="minor"/>
    </font>
    <font>
      <sz val="10"/>
      <name val="Arial"/>
      <family val="2"/>
    </font>
    <font>
      <b/>
      <sz val="12"/>
      <color theme="0"/>
      <name val="Century Gothic"/>
      <family val="2"/>
      <scheme val="major"/>
    </font>
    <font>
      <b/>
      <sz val="22"/>
      <color theme="4"/>
      <name val="Century Gothic"/>
      <family val="2"/>
      <scheme val="major"/>
    </font>
    <font>
      <sz val="22"/>
      <color theme="4"/>
      <name val="Century Gothic"/>
      <family val="2"/>
      <scheme val="major"/>
    </font>
    <font>
      <b/>
      <sz val="12"/>
      <color theme="4"/>
      <name val="Lucida Sans"/>
      <family val="2"/>
      <scheme val="minor"/>
    </font>
    <font>
      <b/>
      <sz val="12"/>
      <color theme="4"/>
      <name val="Century Gothic"/>
      <family val="2"/>
      <scheme val="major"/>
    </font>
    <font>
      <b/>
      <sz val="13"/>
      <color theme="3"/>
      <name val="Lucida Sans"/>
      <family val="2"/>
      <scheme val="minor"/>
    </font>
    <font>
      <b/>
      <sz val="16"/>
      <color theme="0"/>
      <name val="Century Gothic"/>
      <family val="2"/>
      <scheme val="major"/>
    </font>
    <font>
      <sz val="11"/>
      <name val="Calibri"/>
      <family val="2"/>
    </font>
    <font>
      <b/>
      <sz val="11"/>
      <name val="Calibri"/>
      <family val="2"/>
    </font>
    <font>
      <sz val="10"/>
      <color theme="0"/>
      <name val="Lucida Sans"/>
      <family val="2"/>
      <scheme val="minor"/>
    </font>
    <font>
      <b/>
      <sz val="15"/>
      <color theme="3"/>
      <name val="Lucida Sans"/>
      <family val="2"/>
      <scheme val="min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1"/>
      <color theme="0"/>
      <name val="Lucida Sans"/>
      <family val="2"/>
      <scheme val="minor"/>
    </font>
  </fonts>
  <fills count="41">
    <fill>
      <patternFill patternType="none"/>
    </fill>
    <fill>
      <patternFill patternType="gray125"/>
    </fill>
    <fill>
      <patternFill patternType="solid">
        <fgColor theme="4"/>
        <bgColor indexed="22"/>
      </patternFill>
    </fill>
    <fill>
      <patternFill patternType="solid">
        <fgColor theme="4" tint="-0.249977111117893"/>
        <bgColor indexed="22"/>
      </patternFill>
    </fill>
    <fill>
      <patternFill patternType="solid">
        <fgColor theme="0" tint="-4.9989318521683403E-2"/>
        <bgColor indexed="64"/>
      </patternFill>
    </fill>
    <fill>
      <patternFill patternType="solid">
        <fgColor theme="5"/>
        <bgColor indexed="64"/>
      </patternFill>
    </fill>
    <fill>
      <patternFill patternType="solid">
        <fgColor theme="5"/>
        <bgColor indexed="22"/>
      </patternFill>
    </fill>
    <fill>
      <patternFill patternType="solid">
        <fgColor theme="5" tint="-0.249977111117893"/>
        <bgColor indexed="22"/>
      </patternFill>
    </fill>
    <fill>
      <patternFill patternType="solid">
        <fgColor theme="0"/>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7" fillId="4" borderId="0" applyNumberFormat="0" applyBorder="0" applyAlignment="0" applyProtection="0"/>
    <xf numFmtId="0" fontId="15" fillId="0" borderId="0"/>
    <xf numFmtId="0" fontId="21" fillId="0" borderId="1" applyNumberFormat="0" applyFill="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1" fillId="13" borderId="4" applyNumberFormat="0" applyAlignment="0" applyProtection="0"/>
    <xf numFmtId="0" fontId="32" fillId="14" borderId="5" applyNumberFormat="0" applyAlignment="0" applyProtection="0"/>
    <xf numFmtId="0" fontId="33" fillId="14" borderId="4" applyNumberFormat="0" applyAlignment="0" applyProtection="0"/>
    <xf numFmtId="0" fontId="34" fillId="0" borderId="6" applyNumberFormat="0" applyFill="0" applyAlignment="0" applyProtection="0"/>
    <xf numFmtId="0" fontId="35" fillId="15" borderId="7" applyNumberFormat="0" applyAlignment="0" applyProtection="0"/>
    <xf numFmtId="0" fontId="36" fillId="0" borderId="0" applyNumberFormat="0" applyFill="0" applyBorder="0" applyAlignment="0" applyProtection="0"/>
    <xf numFmtId="0" fontId="15" fillId="16"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60">
    <xf numFmtId="0" fontId="0" fillId="0" borderId="0" xfId="0"/>
    <xf numFmtId="0" fontId="3" fillId="0" borderId="0" xfId="0" applyFont="1"/>
    <xf numFmtId="0" fontId="4" fillId="0" borderId="0" xfId="0" applyFont="1"/>
    <xf numFmtId="0" fontId="4" fillId="0" borderId="0" xfId="0" applyFont="1" applyAlignment="1">
      <alignment horizontal="center"/>
    </xf>
    <xf numFmtId="0" fontId="10" fillId="0" borderId="0" xfId="0" applyFont="1"/>
    <xf numFmtId="0" fontId="14" fillId="0" borderId="0" xfId="0" applyFont="1"/>
    <xf numFmtId="0" fontId="14" fillId="0" borderId="0" xfId="0" applyFont="1" applyAlignment="1">
      <alignment horizontal="left" indent="1"/>
    </xf>
    <xf numFmtId="0" fontId="14" fillId="0" borderId="0" xfId="0" applyFont="1" applyAlignment="1">
      <alignment horizontal="right" indent="1"/>
    </xf>
    <xf numFmtId="0" fontId="3" fillId="0" borderId="0" xfId="0" applyFont="1" applyAlignment="1">
      <alignment vertical="center"/>
    </xf>
    <xf numFmtId="0" fontId="14" fillId="0" borderId="0" xfId="0" applyFont="1" applyAlignment="1">
      <alignment vertical="center"/>
    </xf>
    <xf numFmtId="0" fontId="3" fillId="0" borderId="0" xfId="0" applyFont="1" applyAlignment="1">
      <alignment horizontal="right" indent="1"/>
    </xf>
    <xf numFmtId="0" fontId="12" fillId="6" borderId="0" xfId="0" applyFont="1" applyFill="1" applyAlignment="1">
      <alignment vertical="center"/>
    </xf>
    <xf numFmtId="0" fontId="14" fillId="5" borderId="0" xfId="0" applyFont="1" applyFill="1" applyAlignment="1">
      <alignment horizontal="right" indent="1"/>
    </xf>
    <xf numFmtId="0" fontId="5" fillId="5" borderId="0" xfId="2" applyFont="1" applyFill="1" applyAlignment="1">
      <alignment horizontal="right" indent="1"/>
    </xf>
    <xf numFmtId="0" fontId="6" fillId="8" borderId="0" xfId="0" applyFont="1" applyFill="1" applyAlignment="1">
      <alignment horizontal="left" vertical="center" indent="1"/>
    </xf>
    <xf numFmtId="0" fontId="7" fillId="8" borderId="0" xfId="0" applyFont="1" applyFill="1" applyAlignment="1">
      <alignment vertical="center"/>
    </xf>
    <xf numFmtId="0" fontId="6" fillId="8" borderId="0" xfId="0" applyFont="1" applyFill="1" applyAlignment="1">
      <alignment horizontal="righ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4" fillId="0" borderId="0" xfId="0" applyFont="1" applyAlignment="1">
      <alignment horizontal="left" vertical="center" indent="1"/>
    </xf>
    <xf numFmtId="0" fontId="18" fillId="4" borderId="0" xfId="0" applyFont="1" applyFill="1" applyAlignment="1">
      <alignment vertical="center"/>
    </xf>
    <xf numFmtId="0" fontId="17" fillId="4" borderId="0" xfId="1" applyAlignment="1">
      <alignment horizontal="right" vertical="center" indent="1"/>
    </xf>
    <xf numFmtId="0" fontId="8" fillId="0" borderId="0" xfId="0" applyFont="1"/>
    <xf numFmtId="0" fontId="0" fillId="0" borderId="0" xfId="0" applyAlignment="1">
      <alignment horizontal="right" vertical="center" indent="1"/>
    </xf>
    <xf numFmtId="0" fontId="15" fillId="0" borderId="0" xfId="0" applyFont="1" applyAlignment="1">
      <alignment horizontal="right" vertical="center" indent="1"/>
    </xf>
    <xf numFmtId="0" fontId="20" fillId="4" borderId="0" xfId="0" applyFont="1" applyFill="1" applyAlignment="1">
      <alignment horizontal="right" vertical="top" indent="1"/>
    </xf>
    <xf numFmtId="0" fontId="17" fillId="4" borderId="0" xfId="1" applyAlignment="1">
      <alignment horizontal="right" vertical="top" indent="1"/>
    </xf>
    <xf numFmtId="0" fontId="18" fillId="4" borderId="0" xfId="0" applyFont="1" applyFill="1"/>
    <xf numFmtId="0" fontId="17" fillId="4" borderId="0" xfId="1" applyAlignment="1">
      <alignment horizontal="right" indent="1"/>
    </xf>
    <xf numFmtId="0" fontId="10" fillId="0" borderId="0" xfId="0" applyFont="1" applyAlignment="1">
      <alignment horizontal="right" vertical="center" indent="2"/>
    </xf>
    <xf numFmtId="0" fontId="10" fillId="0" borderId="0" xfId="0" applyFont="1" applyAlignment="1">
      <alignment horizontal="right" vertical="center" indent="1"/>
    </xf>
    <xf numFmtId="0" fontId="9" fillId="0" borderId="0" xfId="0" applyFont="1" applyAlignment="1">
      <alignment vertical="center"/>
    </xf>
    <xf numFmtId="0" fontId="11" fillId="3" borderId="0" xfId="0" applyFont="1" applyFill="1" applyAlignment="1">
      <alignment horizontal="center" vertical="center" wrapText="1"/>
    </xf>
    <xf numFmtId="0" fontId="14" fillId="0" borderId="0" xfId="0" applyFont="1" applyAlignment="1">
      <alignment horizontal="right" vertical="center" indent="1"/>
    </xf>
    <xf numFmtId="0" fontId="19" fillId="0" borderId="0" xfId="0" applyFont="1"/>
    <xf numFmtId="0" fontId="0" fillId="0" borderId="0" xfId="0" applyAlignment="1">
      <alignment vertical="center"/>
    </xf>
    <xf numFmtId="0" fontId="23" fillId="0" borderId="0" xfId="0" applyFont="1" applyAlignment="1">
      <alignment wrapText="1"/>
    </xf>
    <xf numFmtId="0" fontId="22" fillId="9" borderId="0" xfId="3" applyFont="1" applyFill="1" applyBorder="1" applyAlignment="1">
      <alignment horizontal="center" vertical="center"/>
    </xf>
    <xf numFmtId="0" fontId="24" fillId="0" borderId="0" xfId="0" applyFont="1" applyAlignment="1">
      <alignment wrapText="1"/>
    </xf>
    <xf numFmtId="0" fontId="25" fillId="0" borderId="0" xfId="0" applyFont="1"/>
    <xf numFmtId="0" fontId="4" fillId="0" borderId="0" xfId="0" applyFont="1" applyAlignment="1">
      <alignment horizontal="right" vertical="center" indent="1"/>
    </xf>
    <xf numFmtId="0" fontId="16" fillId="0" borderId="0" xfId="0" applyFont="1" applyAlignment="1">
      <alignment vertical="center"/>
    </xf>
    <xf numFmtId="0" fontId="16" fillId="0" borderId="0" xfId="0" applyFont="1" applyAlignment="1">
      <alignment horizontal="right" vertical="center" indent="2"/>
    </xf>
    <xf numFmtId="0" fontId="16" fillId="0" borderId="0" xfId="0" applyFont="1" applyAlignment="1">
      <alignment horizontal="right" vertical="center" indent="1"/>
    </xf>
    <xf numFmtId="166" fontId="12" fillId="6" borderId="0" xfId="0" applyNumberFormat="1" applyFont="1" applyFill="1" applyAlignment="1">
      <alignment horizontal="right" vertical="center" indent="1"/>
    </xf>
    <xf numFmtId="8" fontId="4" fillId="0" borderId="0" xfId="0" applyNumberFormat="1" applyFont="1" applyAlignment="1">
      <alignment horizontal="right" vertical="center" indent="1"/>
    </xf>
    <xf numFmtId="8" fontId="13" fillId="0" borderId="0" xfId="0" applyNumberFormat="1" applyFont="1" applyAlignment="1">
      <alignment horizontal="right" vertical="center" indent="1"/>
    </xf>
    <xf numFmtId="8" fontId="13" fillId="0" borderId="0" xfId="0" applyNumberFormat="1" applyFont="1" applyAlignment="1">
      <alignment horizontal="right" indent="1"/>
    </xf>
    <xf numFmtId="8" fontId="12" fillId="6" borderId="0" xfId="0" applyNumberFormat="1" applyFont="1" applyFill="1" applyAlignment="1">
      <alignment horizontal="right" vertical="center" indent="1"/>
    </xf>
    <xf numFmtId="8" fontId="15" fillId="0" borderId="0" xfId="0" applyNumberFormat="1" applyFont="1" applyAlignment="1">
      <alignment horizontal="right" vertical="center" indent="1"/>
    </xf>
    <xf numFmtId="8" fontId="9" fillId="0" borderId="0" xfId="0" applyNumberFormat="1" applyFont="1" applyAlignment="1">
      <alignment horizontal="right" vertical="center" indent="2"/>
    </xf>
    <xf numFmtId="8" fontId="9" fillId="0" borderId="0" xfId="0" applyNumberFormat="1" applyFont="1" applyAlignment="1">
      <alignment horizontal="right" vertical="center" indent="1"/>
    </xf>
    <xf numFmtId="8" fontId="11" fillId="2" borderId="0" xfId="0" applyNumberFormat="1" applyFont="1" applyFill="1" applyAlignment="1">
      <alignment horizontal="right" vertical="center" indent="2"/>
    </xf>
    <xf numFmtId="8" fontId="11" fillId="2" borderId="0" xfId="0" applyNumberFormat="1" applyFont="1" applyFill="1" applyAlignment="1">
      <alignment horizontal="right" vertical="center" indent="1"/>
    </xf>
    <xf numFmtId="0" fontId="16" fillId="7" borderId="0" xfId="0" applyFont="1" applyFill="1" applyAlignment="1">
      <alignment horizontal="center" vertical="center"/>
    </xf>
    <xf numFmtId="0" fontId="17" fillId="4" borderId="0" xfId="1" applyAlignment="1">
      <alignment horizontal="center" vertical="center"/>
    </xf>
    <xf numFmtId="0" fontId="7" fillId="8" borderId="0" xfId="0" applyFont="1" applyFill="1" applyAlignment="1">
      <alignment horizontal="center" vertical="center"/>
    </xf>
    <xf numFmtId="0" fontId="17" fillId="4" borderId="0" xfId="1" applyAlignment="1">
      <alignment horizontal="center"/>
    </xf>
    <xf numFmtId="8" fontId="0" fillId="0" borderId="0" xfId="0" applyNumberFormat="1" applyFont="1" applyAlignment="1">
      <alignment horizontal="right" vertical="center" indent="1"/>
    </xf>
    <xf numFmtId="0" fontId="0" fillId="0" borderId="0" xfId="0" applyFont="1" applyAlignment="1">
      <alignment horizontal="right" vertical="center" indent="1"/>
    </xf>
  </cellXfs>
  <cellStyles count="48">
    <cellStyle name="20% - Aksen1" xfId="25" builtinId="30" customBuiltin="1"/>
    <cellStyle name="20% - Aksen2" xfId="29" builtinId="34" customBuiltin="1"/>
    <cellStyle name="20% - Aksen3" xfId="33" builtinId="38" customBuiltin="1"/>
    <cellStyle name="20% - Aksen4" xfId="37" builtinId="42" customBuiltin="1"/>
    <cellStyle name="20% - Aksen5" xfId="41" builtinId="46" customBuiltin="1"/>
    <cellStyle name="20% - Aksen6" xfId="45" builtinId="50" customBuiltin="1"/>
    <cellStyle name="40% - Aksen1" xfId="26" builtinId="31" customBuiltin="1"/>
    <cellStyle name="40% - Aksen2" xfId="30" builtinId="35" customBuiltin="1"/>
    <cellStyle name="40% - Aksen3" xfId="34" builtinId="39" customBuiltin="1"/>
    <cellStyle name="40% - Aksen4" xfId="38" builtinId="43" customBuiltin="1"/>
    <cellStyle name="40% - Aksen5" xfId="42" builtinId="47" customBuiltin="1"/>
    <cellStyle name="40% - Aksen6" xfId="46" builtinId="51" customBuiltin="1"/>
    <cellStyle name="60% - Aksen1" xfId="27" builtinId="32" customBuiltin="1"/>
    <cellStyle name="60% - Aksen2" xfId="31" builtinId="36" customBuiltin="1"/>
    <cellStyle name="60% - Aksen3" xfId="35" builtinId="40" customBuiltin="1"/>
    <cellStyle name="60% - Aksen4" xfId="39" builtinId="44" customBuiltin="1"/>
    <cellStyle name="60% - Aksen5" xfId="43" builtinId="48" customBuiltin="1"/>
    <cellStyle name="60% - Aksen6" xfId="47" builtinId="52" customBuiltin="1"/>
    <cellStyle name="Aksen1" xfId="24" builtinId="29" customBuiltin="1"/>
    <cellStyle name="Aksen2" xfId="28" builtinId="33" customBuiltin="1"/>
    <cellStyle name="Aksen3" xfId="32" builtinId="37" customBuiltin="1"/>
    <cellStyle name="Aksen4" xfId="36" builtinId="41" customBuiltin="1"/>
    <cellStyle name="Aksen5" xfId="40" builtinId="45" customBuiltin="1"/>
    <cellStyle name="Aksen6" xfId="44" builtinId="49" customBuiltin="1"/>
    <cellStyle name="Baik" xfId="12" builtinId="26" customBuiltin="1"/>
    <cellStyle name="Buruk" xfId="13" builtinId="27" customBuiltin="1"/>
    <cellStyle name="Catatan" xfId="21" builtinId="10" customBuiltin="1"/>
    <cellStyle name="Judul" xfId="1" builtinId="15" customBuiltin="1"/>
    <cellStyle name="Judul 1" xfId="9" builtinId="16" customBuiltin="1"/>
    <cellStyle name="Judul 2" xfId="3" builtinId="17" customBuiltin="1"/>
    <cellStyle name="Judul 3" xfId="10" builtinId="18" customBuiltin="1"/>
    <cellStyle name="Judul 4" xfId="11" builtinId="19" customBuiltin="1"/>
    <cellStyle name="Keluaran" xfId="16" builtinId="21" customBuiltin="1"/>
    <cellStyle name="Koma" xfId="4" builtinId="3" customBuiltin="1"/>
    <cellStyle name="Koma [0]" xfId="5" builtinId="6" customBuiltin="1"/>
    <cellStyle name="Masukan" xfId="15" builtinId="20" customBuiltin="1"/>
    <cellStyle name="Mata Uang" xfId="6" builtinId="4" customBuiltin="1"/>
    <cellStyle name="Mata Uang [0]" xfId="7" builtinId="7" customBuiltin="1"/>
    <cellStyle name="Netral" xfId="14" builtinId="28" customBuiltin="1"/>
    <cellStyle name="Normal" xfId="0" builtinId="0" customBuiltin="1"/>
    <cellStyle name="Normal 2" xfId="2" xr:uid="{00000000-0005-0000-0000-000001000000}"/>
    <cellStyle name="Perhitungan" xfId="17" builtinId="22" customBuiltin="1"/>
    <cellStyle name="Persen" xfId="8" builtinId="5" customBuiltin="1"/>
    <cellStyle name="Sel Periksa" xfId="19" builtinId="23" customBuiltin="1"/>
    <cellStyle name="Sel Tertaut" xfId="18" builtinId="24" customBuiltin="1"/>
    <cellStyle name="Teks Penjelasan" xfId="22" builtinId="53" customBuiltin="1"/>
    <cellStyle name="Teks Peringatan" xfId="20" builtinId="11" customBuiltin="1"/>
    <cellStyle name="Total" xfId="23" builtinId="25" customBuiltin="1"/>
  </cellStyles>
  <dxfs count="121">
    <dxf>
      <font>
        <b val="0"/>
        <i val="0"/>
        <strike val="0"/>
        <outline val="0"/>
        <shadow val="0"/>
        <u val="none"/>
        <vertAlign val="baseline"/>
        <sz val="10"/>
        <color auto="1"/>
        <name val="Arial"/>
        <family val="2"/>
        <scheme val="none"/>
      </font>
      <numFmt numFmtId="12" formatCode="&quot;Rp&quot;#,##0.00;[Red]\-&quot;Rp&quot;#,##0.00"/>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fill>
        <patternFill patternType="none">
          <fgColor indexed="64"/>
          <bgColor auto="1"/>
        </patternFill>
      </fill>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fill>
        <patternFill patternType="none">
          <fgColor indexed="64"/>
          <bgColor auto="1"/>
        </patternFill>
      </fill>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quot;Rp&quot;#,##0.00;[Red]\-&quot;Rp&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auto="1"/>
        <name val="Lucida Sans"/>
        <family val="2"/>
        <scheme val="minor"/>
      </font>
      <numFmt numFmtId="12" formatCode="&quot;Rp&quot;#,##0.00;[Red]\-&quot;Rp&quot;#,##0.00"/>
      <alignment horizontal="right" vertical="center" textRotation="0" wrapText="0" indent="1" justifyLastLine="0" shrinkToFit="0" readingOrder="0"/>
    </dxf>
    <dxf>
      <numFmt numFmtId="12" formatCode="&quot;Rp&quot;#,##0.00;[Red]\-&quot;Rp&quot;#,##0.00"/>
    </dxf>
    <dxf>
      <font>
        <b val="0"/>
        <i val="0"/>
        <strike val="0"/>
        <condense val="0"/>
        <extend val="0"/>
        <outline val="0"/>
        <shadow val="0"/>
        <u val="none"/>
        <vertAlign val="baseline"/>
        <sz val="11"/>
        <color auto="1"/>
        <name val="Lucida Sans"/>
        <family val="2"/>
        <scheme val="minor"/>
      </font>
      <alignment horizontal="right" vertical="center" textRotation="0" wrapText="0" indent="2" justifyLastLine="0" shrinkToFit="0" readingOrder="0"/>
    </dxf>
    <dxf>
      <numFmt numFmtId="12" formatCode="&quot;Rp&quot;#,##0.00;[Red]\-&quot;Rp&quot;#,##0.00"/>
    </dxf>
    <dxf>
      <font>
        <b val="0"/>
        <i val="0"/>
        <strike val="0"/>
        <condense val="0"/>
        <extend val="0"/>
        <outline val="0"/>
        <shadow val="0"/>
        <u val="none"/>
        <vertAlign val="baseline"/>
        <sz val="11"/>
        <color auto="1"/>
        <name val="Lucida Sans"/>
        <family val="2"/>
        <scheme val="minor"/>
      </font>
      <alignment horizontal="general" vertical="center" textRotation="0" wrapText="0" indent="0" justifyLastLine="0" shrinkToFit="0" readingOrder="0"/>
    </dxf>
    <dxf>
      <font>
        <strike val="0"/>
        <outline val="0"/>
        <shadow val="0"/>
        <u val="none"/>
        <vertAlign val="baseline"/>
        <sz val="11"/>
        <color auto="1"/>
        <name val="Lucida Sans"/>
        <family val="2"/>
        <scheme val="minor"/>
      </font>
      <alignment horizontal="general"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auto="1"/>
        <name val="Arial"/>
        <scheme val="none"/>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scheme val="none"/>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scheme val="none"/>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scheme val="none"/>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alignment horizontal="right" textRotation="0" wrapText="0" relativeIndent="1" justifyLastLine="0" shrinkToFit="0" readingOrder="0"/>
    </dxf>
    <dxf>
      <alignment horizontal="right" textRotation="0" wrapText="0" relativeIndent="1"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6"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6"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Lucida Sans"/>
        <family val="2"/>
        <scheme val="minor"/>
      </font>
    </dxf>
    <dxf>
      <font>
        <strike val="0"/>
        <outline val="0"/>
        <shadow val="0"/>
        <u val="none"/>
        <vertAlign val="baseline"/>
        <name val="Lucida Sans"/>
        <family val="2"/>
        <scheme val="minor"/>
      </font>
    </dxf>
    <dxf>
      <font>
        <b val="0"/>
        <i val="0"/>
        <strike val="0"/>
        <condense val="0"/>
        <extend val="0"/>
        <outline val="0"/>
        <shadow val="0"/>
        <u val="none"/>
        <vertAlign val="baseline"/>
        <sz val="9"/>
        <color theme="1"/>
        <name val="Lucida Sans"/>
        <family val="2"/>
        <scheme val="minor"/>
      </font>
      <numFmt numFmtId="166" formatCode="&quot;Rp&quot;#,##0.00;[Red]&quot;Rp&quot;#,##0.00"/>
      <alignment horizontal="right" vertical="bottom" textRotation="0" wrapText="0" indent="1" justifyLastLine="0" shrinkToFit="0" readingOrder="0"/>
    </dxf>
    <dxf>
      <font>
        <strike val="0"/>
        <outline val="0"/>
        <shadow val="0"/>
        <u val="none"/>
        <vertAlign val="baseline"/>
        <color theme="1"/>
        <name val="Lucida Sans"/>
        <family val="2"/>
        <scheme val="minor"/>
      </font>
      <numFmt numFmtId="12" formatCode="&quot;Rp&quot;#,##0.00;[Red]\-&quot;Rp&quot;#,##0.00"/>
      <alignment horizontal="right" vertical="bottom"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numFmt numFmtId="166" formatCode="&quot;Rp&quot;#,##0.00;[Red]&quot;Rp&quot;#,##0.00"/>
      <alignment horizontal="right" vertical="bottom" textRotation="0" wrapText="0" indent="1" justifyLastLine="0" shrinkToFit="0" readingOrder="0"/>
    </dxf>
    <dxf>
      <font>
        <strike val="0"/>
        <outline val="0"/>
        <shadow val="0"/>
        <u val="none"/>
        <vertAlign val="baseline"/>
        <color theme="1"/>
        <name val="Lucida Sans"/>
        <family val="2"/>
        <scheme val="minor"/>
      </font>
      <numFmt numFmtId="12" formatCode="&quot;Rp&quot;#,##0.00;[Red]\-&quot;Rp&quot;#,##0.00"/>
      <alignment horizontal="right"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sz val="9"/>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7" formatCode="#,##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6" formatCode="&quot;Rp&quot;#,##0.00;[Red]&quot;Rp&quot;#,##0.00"/>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Rp&quot;#,##0.00;[Red]\-&quot;Rp&quot;#,##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6" formatCode="&quot;Rp&quot;#,##0.00;[Red]&quot;Rp&quot;#,##0.00"/>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Rp&quot;#,##0.00;[Red]\-&quot;Rp&quot;#,##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numFmt numFmtId="166" formatCode="&quot;Rp&quot;#,##0.00;[Red]&quot;Rp&quot;#,##0.00"/>
    </dxf>
    <dxf>
      <font>
        <b val="0"/>
        <i val="0"/>
        <strike val="0"/>
        <condense val="0"/>
        <extend val="0"/>
        <outline val="0"/>
        <shadow val="0"/>
        <u val="none"/>
        <vertAlign val="baseline"/>
        <sz val="9"/>
        <color theme="1"/>
        <name val="Lucida Sans"/>
        <family val="2"/>
        <scheme val="minor"/>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numFmt numFmtId="166" formatCode="&quot;Rp&quot;#,##0.00;[Red]&quot;Rp&quot;#,##0.00"/>
    </dxf>
    <dxf>
      <font>
        <b val="0"/>
        <i val="0"/>
        <strike val="0"/>
        <condense val="0"/>
        <extend val="0"/>
        <outline val="0"/>
        <shadow val="0"/>
        <u val="none"/>
        <vertAlign val="baseline"/>
        <sz val="9"/>
        <color theme="1"/>
        <name val="Lucida Sans"/>
        <family val="2"/>
        <scheme val="minor"/>
      </font>
      <numFmt numFmtId="12"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auto="1"/>
        <name val="Lucida Sans"/>
        <family val="2"/>
        <scheme val="minor"/>
      </font>
      <numFmt numFmtId="166"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2" formatCode="&quot;Rp&quot;#,##0.00;[Red]\-&quot;Rp&quot;#,##0.00"/>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66"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2" formatCode="&quot;Rp&quot;#,##0.00;[Red]\-&quot;Rp&quot;#,##0.00"/>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strike val="0"/>
        <outline val="0"/>
        <shadow val="0"/>
        <u val="none"/>
        <vertAlign val="baseline"/>
        <sz val="9"/>
        <color auto="1"/>
        <name val="Lucida Sans"/>
        <family val="2"/>
        <scheme val="minor"/>
      </font>
      <alignment horizontal="left" vertical="center" textRotation="0" wrapText="0" indent="1" justifyLastLine="0" shrinkToFit="0" readingOrder="0"/>
    </dxf>
    <dxf>
      <font>
        <strike val="0"/>
        <outline val="0"/>
        <shadow val="0"/>
        <u val="none"/>
        <vertAlign val="baseline"/>
        <sz val="9"/>
        <color auto="1"/>
        <name val="Lucida Sans"/>
        <family val="2"/>
        <scheme val="minor"/>
      </font>
    </dxf>
    <dxf>
      <font>
        <b val="0"/>
        <i val="0"/>
        <strike val="0"/>
        <condense val="0"/>
        <extend val="0"/>
        <outline val="0"/>
        <shadow val="0"/>
        <u val="none"/>
        <vertAlign val="baseline"/>
        <sz val="9"/>
        <color auto="1"/>
        <name val="Lucida Sans"/>
        <family val="2"/>
        <scheme val="minor"/>
      </font>
      <numFmt numFmtId="166"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2" formatCode="&quot;Rp&quot;#,##0.00;[Red]\-&quot;Rp&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66" formatCode="&quot;Rp&quot;#,##0.00;[Red]&quot;Rp&quot;#,##0.00"/>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2" formatCode="&quot;Rp&quot;#,##0.00;[Red]\-&quot;Rp&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strike val="0"/>
        <outline val="0"/>
        <shadow val="0"/>
        <u val="none"/>
        <vertAlign val="baseline"/>
        <sz val="9"/>
        <color auto="1"/>
        <name val="Lucida Sans"/>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name val="Lucida Sans"/>
        <family val="2"/>
        <scheme val="minor"/>
      </font>
    </dxf>
    <dxf>
      <font>
        <strike val="0"/>
        <outline val="0"/>
        <shadow val="0"/>
        <u val="none"/>
        <vertAlign val="baseline"/>
        <name val="Lucida Sans"/>
        <family val="2"/>
        <scheme val="minor"/>
      </font>
      <fill>
        <patternFill patternType="none">
          <fgColor indexed="64"/>
          <bgColor auto="1"/>
        </patternFill>
      </fill>
    </dxf>
    <dxf>
      <fill>
        <patternFill patternType="solid">
          <fgColor theme="0" tint="-0.14999847407452621"/>
          <bgColor theme="0" tint="-0.14999847407452621"/>
        </patternFill>
      </fill>
    </dxf>
    <dxf>
      <fill>
        <patternFill>
          <fgColor theme="0" tint="-0.14996795556505021"/>
          <bgColor theme="0" tint="-4.9989318521683403E-2"/>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tint="-0.24994659260841701"/>
        </patternFill>
      </fill>
      <border>
        <bottom/>
      </border>
    </dxf>
    <dxf>
      <font>
        <color theme="1"/>
      </font>
      <border diagonalUp="0" diagonalDown="0">
        <left/>
        <right/>
        <top/>
        <bottom/>
        <vertical/>
        <horizontal/>
      </border>
    </dxf>
  </dxfs>
  <tableStyles count="1" defaultTableStyle="TableStyleMedium2" defaultPivotStyle="PivotStyleLight16">
    <tableStyle name="GayaTabelTerang1 2" pivot="0" count="8" xr9:uid="{00000000-0011-0000-FFFF-FFFF00000000}">
      <tableStyleElement type="wholeTable" dxfId="120"/>
      <tableStyleElement type="headerRow" dxfId="119"/>
      <tableStyleElement type="totalRow" dxfId="118"/>
      <tableStyleElement type="firstColumn" dxfId="117"/>
      <tableStyleElement type="lastColumn" dxfId="116"/>
      <tableStyleElement type="firstRowStripe" dxfId="115"/>
      <tableStyleElement type="secondRowStripe" dxfId="114"/>
      <tableStyleElement type="firstColumnStripe" dxfId="1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B50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'Ringkasan Laba-Rugi'!$B$5</c:f>
              <c:strCache>
                <c:ptCount val="1"/>
                <c:pt idx="0">
                  <c:v>Total pendapatan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id-I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'Ringkasan Laba-Rugi'!$C$4:$D$4</c:f>
              <c:strCache>
                <c:ptCount val="2"/>
                <c:pt idx="0">
                  <c:v>Estimasi</c:v>
                </c:pt>
                <c:pt idx="1">
                  <c:v>Aktual</c:v>
                </c:pt>
              </c:strCache>
            </c:strRef>
          </c:cat>
          <c:val>
            <c:numRef>
              <c:f>'Ringkasan Laba-Rugi'!$C$5:$D$5</c:f>
              <c:numCache>
                <c:formatCode>"Rp"#,##0.00_);[Red]\("Rp"#,##0.00\)</c:formatCode>
                <c:ptCount val="2"/>
                <c:pt idx="0">
                  <c:v>1936</c:v>
                </c:pt>
                <c:pt idx="1">
                  <c:v>1831</c:v>
                </c:pt>
              </c:numCache>
            </c:numRef>
          </c:val>
          <c:extLst>
            <c:ext xmlns:c16="http://schemas.microsoft.com/office/drawing/2014/chart" uri="{C3380CC4-5D6E-409C-BE32-E72D297353CC}">
              <c16:uniqueId val="{00000000-8636-4D9B-AD98-D1F682920A3A}"/>
            </c:ext>
          </c:extLst>
        </c:ser>
        <c:ser>
          <c:idx val="1"/>
          <c:order val="1"/>
          <c:tx>
            <c:strRef>
              <c:f>'Ringkasan Laba-Rugi'!$B$6</c:f>
              <c:strCache>
                <c:ptCount val="1"/>
                <c:pt idx="0">
                  <c:v>Total pengeluaran</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id-I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'Ringkasan Laba-Rugi'!$C$4:$D$4</c:f>
              <c:strCache>
                <c:ptCount val="2"/>
                <c:pt idx="0">
                  <c:v>Estimasi</c:v>
                </c:pt>
                <c:pt idx="1">
                  <c:v>Aktual</c:v>
                </c:pt>
              </c:strCache>
            </c:strRef>
          </c:cat>
          <c:val>
            <c:numRef>
              <c:f>'Ringkasan Laba-Rugi'!$C$6:$D$6</c:f>
              <c:numCache>
                <c:formatCode>"Rp"#,##0.00_);[Red]\("Rp"#,##0.00\)</c:formatCode>
                <c:ptCount val="2"/>
                <c:pt idx="0">
                  <c:v>882</c:v>
                </c:pt>
                <c:pt idx="1">
                  <c:v>333</c:v>
                </c:pt>
              </c:numCache>
            </c:numRef>
          </c:val>
          <c:extLst>
            <c:ext xmlns:c16="http://schemas.microsoft.com/office/drawing/2014/chart" uri="{C3380CC4-5D6E-409C-BE32-E72D297353CC}">
              <c16:uniqueId val="{00000001-8636-4D9B-AD98-D1F682920A3A}"/>
            </c:ext>
          </c:extLst>
        </c:ser>
        <c:dLbls>
          <c:dLblPos val="ctr"/>
          <c:showLegendKey val="0"/>
          <c:showVal val="1"/>
          <c:showCatName val="0"/>
          <c:showSerName val="0"/>
          <c:showPercent val="0"/>
          <c:showBubbleSize val="0"/>
        </c:dLbls>
        <c:gapWidth val="79"/>
        <c:overlap val="100"/>
        <c:axId val="145310464"/>
        <c:axId val="145313152"/>
      </c:barChart>
      <c:catAx>
        <c:axId val="1453104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ysClr val="windowText" lastClr="000000"/>
                </a:solidFill>
                <a:latin typeface="+mn-lt"/>
                <a:ea typeface="+mn-ea"/>
                <a:cs typeface="+mn-cs"/>
              </a:defRPr>
            </a:pPr>
            <a:endParaRPr lang="id-ID"/>
          </a:p>
        </c:txPr>
        <c:crossAx val="145313152"/>
        <c:crosses val="autoZero"/>
        <c:auto val="1"/>
        <c:lblAlgn val="ctr"/>
        <c:lblOffset val="100"/>
        <c:noMultiLvlLbl val="0"/>
      </c:catAx>
      <c:valAx>
        <c:axId val="145313152"/>
        <c:scaling>
          <c:orientation val="minMax"/>
        </c:scaling>
        <c:delete val="1"/>
        <c:axPos val="b"/>
        <c:numFmt formatCode="0%" sourceLinked="1"/>
        <c:majorTickMark val="none"/>
        <c:minorTickMark val="none"/>
        <c:tickLblPos val="nextTo"/>
        <c:crossAx val="145310464"/>
        <c:crosses val="autoZero"/>
        <c:crossBetween val="between"/>
      </c:valAx>
      <c:spPr>
        <a:noFill/>
        <a:ln>
          <a:noFill/>
        </a:ln>
        <a:effectLst/>
      </c:spPr>
    </c:plotArea>
    <c:legend>
      <c:legendPos val="t"/>
      <c:layout>
        <c:manualLayout>
          <c:xMode val="edge"/>
          <c:yMode val="edge"/>
          <c:x val="0.30559145046471703"/>
          <c:y val="0.19729597769725504"/>
          <c:w val="0.61064131689557188"/>
          <c:h val="8.89663226686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id-ID"/>
        </a:p>
      </c:txPr>
    </c:legend>
    <c:plotVisOnly val="1"/>
    <c:dispBlanksAs val="gap"/>
    <c:showDLblsOverMax val="0"/>
  </c:chart>
  <c:spPr>
    <a:noFill/>
    <a:ln w="9525" cap="flat" cmpd="sng" algn="ctr">
      <a:noFill/>
      <a:round/>
    </a:ln>
    <a:effectLst/>
  </c:spPr>
  <c:txPr>
    <a:bodyPr/>
    <a:lstStyle/>
    <a:p>
      <a:pPr>
        <a:defRPr/>
      </a:pPr>
      <a:endParaRPr lang="id-ID"/>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76198</xdr:colOff>
      <xdr:row>1</xdr:row>
      <xdr:rowOff>104773</xdr:rowOff>
    </xdr:from>
    <xdr:to>
      <xdr:col>6</xdr:col>
      <xdr:colOff>2247899</xdr:colOff>
      <xdr:row>11</xdr:row>
      <xdr:rowOff>152400</xdr:rowOff>
    </xdr:to>
    <xdr:graphicFrame macro="">
      <xdr:nvGraphicFramePr>
        <xdr:cNvPr id="3073" name="Bagan 1" descr="Bagan batang memperlihatkan perbandingan jumlah Perkiraan dan Aktual untuk Pendapatan dan Pengeluaran">
          <a:extLst>
            <a:ext uri="{FF2B5EF4-FFF2-40B4-BE49-F238E27FC236}">
              <a16:creationId xmlns:a16="http://schemas.microsoft.com/office/drawing/2014/main" id="{00000000-0008-0000-02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engeluaranLokasi" displayName="PengeluaranLokasi" ref="B6:D11" totalsRowCount="1" dataDxfId="112" totalsRowDxfId="111">
  <autoFilter ref="B6:D10" xr:uid="{00000000-0009-0000-0100-000001000000}">
    <filterColumn colId="0" hiddenButton="1"/>
    <filterColumn colId="1" hiddenButton="1"/>
    <filterColumn colId="2" hiddenButton="1"/>
  </autoFilter>
  <tableColumns count="3">
    <tableColumn id="1" xr3:uid="{00000000-0010-0000-0000-000001000000}" name="Lokasi" totalsRowLabel="Total" dataDxfId="110" totalsRowDxfId="109"/>
    <tableColumn id="2" xr3:uid="{00000000-0010-0000-0000-000002000000}" name="Estimasi" totalsRowFunction="sum" dataDxfId="108" totalsRowDxfId="107"/>
    <tableColumn id="3" xr3:uid="{00000000-0010-0000-0000-000003000000}" name="Aktual" totalsRowFunction="sum" dataDxfId="106" totalsRowDxfId="105"/>
  </tableColumns>
  <tableStyleInfo name="GayaTabelTerang1 2" showFirstColumn="1" showLastColumn="0" showRowStripes="1" showColumnStripes="0"/>
  <extLst>
    <ext xmlns:x14="http://schemas.microsoft.com/office/spreadsheetml/2009/9/main" uri="{504A1905-F514-4f6f-8877-14C23A59335A}">
      <x14:table altTextSummary="Masukkan jumlah Perkiraan dan Aktual untuk Biaya Gedung dalam tabel ini. Total dihitung secara otomatis di bagian akhir"/>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PesertaPameranDanVendor" displayName="PesertaPameranDanVendor" ref="B18:G22" totalsRowCount="1">
  <autoFilter ref="B18:G21"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Jumlah Estimasi" totalsRowLabel="Total" dataDxfId="36" totalsRowDxfId="35"/>
    <tableColumn id="2" xr3:uid="{00000000-0010-0000-0900-000002000000}" name="Jumlah Aktual" dataDxfId="34" totalsRowDxfId="33"/>
    <tableColumn id="3" xr3:uid="{00000000-0010-0000-0900-000003000000}" name="Tipe" dataDxfId="32" totalsRowDxfId="31"/>
    <tableColumn id="4" xr3:uid="{00000000-0010-0000-0900-000004000000}" name="Harga" dataDxfId="5" totalsRowDxfId="30"/>
    <tableColumn id="5" xr3:uid="{00000000-0010-0000-0900-000005000000}" name="Estimasi Pendapatan" totalsRowFunction="sum" dataDxfId="4" totalsRowDxfId="29">
      <calculatedColumnFormula>B19*E19</calculatedColumnFormula>
    </tableColumn>
    <tableColumn id="6" xr3:uid="{00000000-0010-0000-0900-000006000000}" name="Pendapatan Aktual" totalsRowFunction="sum" dataDxfId="3" totalsRowDxfId="28">
      <calculatedColumnFormula>C19*E19</calculatedColumnFormula>
    </tableColumn>
  </tableColumns>
  <tableStyleInfo name="GayaTabelTerang1 2" showFirstColumn="0" showLastColumn="0" showRowStripes="1" showColumnStripes="0"/>
  <extLst>
    <ext xmlns:x14="http://schemas.microsoft.com/office/spreadsheetml/2009/9/main" uri="{504A1905-F514-4f6f-8877-14C23A59335A}">
      <x14:table altTextSummary="Masukkan jumlah Perkiraan dan Aktual peserta pameran dan vendor, Tipe stan, dan Harga dalam tabel ini. Estimasi Pendapatan dan Hasil Aktual dari peserta pameran untuk setiap tipe stan dan Total dihitung secara otomati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PenjualanItem" displayName="PenjualanItem" ref="B24:G29" totalsRowCount="1">
  <autoFilter ref="B24:G28"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Jumlah Estimasi" totalsRowLabel="Total" dataDxfId="27" totalsRowDxfId="26"/>
    <tableColumn id="2" xr3:uid="{00000000-0010-0000-0A00-000002000000}" name="Jumlah Aktual" dataDxfId="25" totalsRowDxfId="24"/>
    <tableColumn id="3" xr3:uid="{00000000-0010-0000-0A00-000003000000}" name="Tipe" dataDxfId="23" totalsRowDxfId="22"/>
    <tableColumn id="4" xr3:uid="{00000000-0010-0000-0A00-000004000000}" name="Harga" dataDxfId="2" totalsRowDxfId="21"/>
    <tableColumn id="5" xr3:uid="{00000000-0010-0000-0A00-000005000000}" name="Estimasi Pendapatan" totalsRowFunction="sum" dataDxfId="1" totalsRowDxfId="20">
      <calculatedColumnFormula>B25*E25</calculatedColumnFormula>
    </tableColumn>
    <tableColumn id="6" xr3:uid="{00000000-0010-0000-0A00-000006000000}" name="Pendapatan Aktual" totalsRowFunction="sum" dataDxfId="0" totalsRowDxfId="19">
      <calculatedColumnFormula>C25*E25</calculatedColumnFormula>
    </tableColumn>
  </tableColumns>
  <tableStyleInfo name="GayaTabelTerang1 2" showFirstColumn="0" showLastColumn="0" showRowStripes="1" showColumnStripes="0"/>
  <extLst>
    <ext xmlns:x14="http://schemas.microsoft.com/office/spreadsheetml/2009/9/main" uri="{504A1905-F514-4f6f-8877-14C23A59335A}">
      <x14:table altTextSummary="Masukkan jumlah Perkiraan dan Aktual untuk item terjual, Tipe stan, dan Harga dalam tabel ini. Estimasi Pendapatan dan Hasil Aktual dari penjualan item dan Total dihitung secara otomati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53438-C393-4A6F-85EB-6141CE2E580F}" name="Ringkasan" displayName="Ringkasan" ref="B4:D6" headerRowDxfId="18" totalsRowDxfId="17">
  <autoFilter ref="B4:D6" xr:uid="{E2E1E93F-962E-4908-B5FF-C49FFDD203EC}">
    <filterColumn colId="0" hiddenButton="1"/>
    <filterColumn colId="1" hiddenButton="1"/>
    <filterColumn colId="2" hiddenButton="1"/>
  </autoFilter>
  <tableColumns count="3">
    <tableColumn id="1" xr3:uid="{F67213F1-F34B-417E-9245-0F02F8ACA01B}" name=" Total" totalsRowLabel="Total" totalsRowDxfId="16"/>
    <tableColumn id="2" xr3:uid="{B31A4B15-FE6A-45D0-A35F-8DEBCAB99AF7}" name="Estimasi" dataDxfId="15" totalsRowDxfId="14">
      <calculatedColumnFormula>Pendapatan!F4</calculatedColumnFormula>
    </tableColumn>
    <tableColumn id="3" xr3:uid="{D633F0A4-A59C-4679-9F1C-8D364B0C972E}" name="Aktual" totalsRowFunction="sum" dataDxfId="13" totalsRowDxfId="12">
      <calculatedColumnFormula>Pendapatan!G4</calculatedColumnFormula>
    </tableColumn>
  </tableColumns>
  <tableStyleInfo name="GayaTabelTerang1 2" showFirstColumn="0" showLastColumn="0" showRowStripes="1" showColumnStripes="0"/>
  <extLst>
    <ext xmlns:x14="http://schemas.microsoft.com/office/spreadsheetml/2009/9/main" uri="{504A1905-F514-4f6f-8877-14C23A59335A}">
      <x14:table altTextSummary="Total Perkiraan dan Aktual untuk Pendapatan dan Pengeluaran diperbarui secara otomatis dalam tabel in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engeluaranMakananRingan" displayName="PengeluaranMakananRingan" ref="F6:H11" totalsRowCount="1" headerRowDxfId="104">
  <autoFilter ref="F6:H10" xr:uid="{00000000-0009-0000-0100-000003000000}">
    <filterColumn colId="0" hiddenButton="1"/>
    <filterColumn colId="1" hiddenButton="1"/>
    <filterColumn colId="2" hiddenButton="1"/>
  </autoFilter>
  <tableColumns count="3">
    <tableColumn id="1" xr3:uid="{00000000-0010-0000-0100-000001000000}" name="Makanan Ringan" totalsRowLabel="Total" dataDxfId="103" totalsRowDxfId="102"/>
    <tableColumn id="2" xr3:uid="{00000000-0010-0000-0100-000002000000}" name="Estimasi" totalsRowFunction="sum" dataDxfId="101" totalsRowDxfId="100"/>
    <tableColumn id="3" xr3:uid="{00000000-0010-0000-0100-000003000000}" name="Aktual" totalsRowFunction="sum" dataDxfId="99" totalsRowDxfId="98"/>
  </tableColumns>
  <tableStyleInfo name="GayaTabelTerang1 2" showFirstColumn="1" showLastColumn="0" showRowStripes="1" showColumnStripes="0"/>
  <extLst>
    <ext xmlns:x14="http://schemas.microsoft.com/office/spreadsheetml/2009/9/main" uri="{504A1905-F514-4f6f-8877-14C23A59335A}">
      <x14:table altTextSummary="Masukkan jumlah Perkiraan dan Aktual untuk Biaya Konsumsi dalam tabel ini. Total dihitung secara otomatis di bagian akhi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engeluaranDekorasi" displayName="PengeluaranDekorasi" ref="B13:D19" totalsRowCount="1" dataDxfId="97" totalsRowDxfId="96">
  <autoFilter ref="B13:D18" xr:uid="{00000000-0009-0000-0100-000004000000}">
    <filterColumn colId="0" hiddenButton="1"/>
    <filterColumn colId="1" hiddenButton="1"/>
    <filterColumn colId="2" hiddenButton="1"/>
  </autoFilter>
  <tableColumns count="3">
    <tableColumn id="1" xr3:uid="{00000000-0010-0000-0200-000001000000}" name="Dekorasi" totalsRowLabel="Total" dataDxfId="95" totalsRowDxfId="94"/>
    <tableColumn id="2" xr3:uid="{00000000-0010-0000-0200-000002000000}" name="Estimasi" totalsRowFunction="sum" dataDxfId="93" totalsRowDxfId="92"/>
    <tableColumn id="3" xr3:uid="{00000000-0010-0000-0200-000003000000}" name="Aktual" totalsRowFunction="sum" dataDxfId="91" totalsRowDxfId="90"/>
  </tableColumns>
  <tableStyleInfo name="GayaTabelTerang1 2" showFirstColumn="1" showLastColumn="0" showRowStripes="1" showColumnStripes="0"/>
  <extLst>
    <ext xmlns:x14="http://schemas.microsoft.com/office/spreadsheetml/2009/9/main" uri="{504A1905-F514-4f6f-8877-14C23A59335A}">
      <x14:table altTextSummary="Masukkan jumlah Perkiraan dan Aktual untuk Biaya Dekorasi dalam tabel ini. Total dihitung secara otomatis di bagian akhi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PengeluaranProgram" displayName="PengeluaranProgram" ref="F13:H19" totalsRowCount="1" dataDxfId="89" totalsRowDxfId="88">
  <autoFilter ref="F13:H18" xr:uid="{00000000-0009-0000-0100-000005000000}">
    <filterColumn colId="0" hiddenButton="1"/>
    <filterColumn colId="1" hiddenButton="1"/>
    <filterColumn colId="2" hiddenButton="1"/>
  </autoFilter>
  <tableColumns count="3">
    <tableColumn id="1" xr3:uid="{00000000-0010-0000-0300-000001000000}" name="Program" totalsRowLabel="Total" dataDxfId="87" totalsRowDxfId="86"/>
    <tableColumn id="2" xr3:uid="{00000000-0010-0000-0300-000002000000}" name="Estimasi" totalsRowFunction="sum" dataDxfId="85" totalsRowDxfId="84"/>
    <tableColumn id="3" xr3:uid="{00000000-0010-0000-0300-000003000000}" name="Aktual" totalsRowFunction="sum" dataDxfId="83" totalsRowDxfId="82"/>
  </tableColumns>
  <tableStyleInfo name="GayaTabelTerang1 2" showFirstColumn="1" showLastColumn="0" showRowStripes="1" showColumnStripes="0"/>
  <extLst>
    <ext xmlns:x14="http://schemas.microsoft.com/office/spreadsheetml/2009/9/main" uri="{504A1905-F514-4f6f-8877-14C23A59335A}">
      <x14:table altTextSummary="Masukkan jumlah Perkiraan dan Aktual untuk Biaya Pengisi Acara dalam tabel ini. Total dihitung secara otomatis di bagian akhi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PengeluaranPublikasi" displayName="PengeluaranPublikasi" ref="B21:D25" totalsRowCount="1" dataDxfId="81" totalsRowDxfId="80">
  <autoFilter ref="B21:D24" xr:uid="{00000000-0009-0000-0100-000006000000}">
    <filterColumn colId="0" hiddenButton="1"/>
    <filterColumn colId="1" hiddenButton="1"/>
    <filterColumn colId="2" hiddenButton="1"/>
  </autoFilter>
  <tableColumns count="3">
    <tableColumn id="1" xr3:uid="{00000000-0010-0000-0400-000001000000}" name="Publikasi" totalsRowLabel="Total" dataDxfId="79" totalsRowDxfId="78"/>
    <tableColumn id="2" xr3:uid="{00000000-0010-0000-0400-000002000000}" name="Estimasi" totalsRowFunction="sum" dataDxfId="77" totalsRowDxfId="76"/>
    <tableColumn id="3" xr3:uid="{00000000-0010-0000-0400-000003000000}" name="Aktual" totalsRowFunction="sum" dataDxfId="75" totalsRowDxfId="74"/>
  </tableColumns>
  <tableStyleInfo name="GayaTabelTerang1 2" showFirstColumn="1" showLastColumn="0" showRowStripes="1" showColumnStripes="0"/>
  <extLst>
    <ext xmlns:x14="http://schemas.microsoft.com/office/spreadsheetml/2009/9/main" uri="{504A1905-F514-4f6f-8877-14C23A59335A}">
      <x14:table altTextSummary="Masukkan jumlah Perkiraan dan Aktual untuk Biaya Publikasi dalam tabel ini. Total dihitung secara otomatis di bagian akhi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engeluaranHadiah" displayName="PengeluaranHadiah" ref="F21:H24" totalsRowCount="1" dataDxfId="73" totalsRowDxfId="72">
  <autoFilter ref="F21:H23" xr:uid="{00000000-0009-0000-0100-000007000000}">
    <filterColumn colId="0" hiddenButton="1"/>
    <filterColumn colId="1" hiddenButton="1"/>
    <filterColumn colId="2" hiddenButton="1"/>
  </autoFilter>
  <tableColumns count="3">
    <tableColumn id="1" xr3:uid="{00000000-0010-0000-0500-000001000000}" name="Hadiah" totalsRowLabel="Total" dataDxfId="71" totalsRowDxfId="70"/>
    <tableColumn id="2" xr3:uid="{00000000-0010-0000-0500-000002000000}" name="Estimasi" totalsRowFunction="sum" dataDxfId="69" totalsRowDxfId="68"/>
    <tableColumn id="3" xr3:uid="{00000000-0010-0000-0500-000003000000}" name="Aktual" totalsRowFunction="sum" dataDxfId="67" totalsRowDxfId="66"/>
  </tableColumns>
  <tableStyleInfo name="GayaTabelTerang1 2" showFirstColumn="1" showLastColumn="0" showRowStripes="1" showColumnStripes="0"/>
  <extLst>
    <ext xmlns:x14="http://schemas.microsoft.com/office/spreadsheetml/2009/9/main" uri="{504A1905-F514-4f6f-8877-14C23A59335A}">
      <x14:table altTextSummary="Masukkan jumlah Perkiraan dan Aktual untuk Biaya Hadiah dalam tabel ini. Total dihitung secara otomatis di bagian akhi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PengeluaranLain_lain" displayName="PengeluaranLain_lain" ref="B27:D32" totalsRowCount="1" dataDxfId="65" totalsRowDxfId="64">
  <autoFilter ref="B27:D31" xr:uid="{00000000-0009-0000-0100-000008000000}">
    <filterColumn colId="0" hiddenButton="1"/>
    <filterColumn colId="1" hiddenButton="1"/>
    <filterColumn colId="2" hiddenButton="1"/>
  </autoFilter>
  <tableColumns count="3">
    <tableColumn id="1" xr3:uid="{00000000-0010-0000-0600-000001000000}" name="Lain-lain" totalsRowLabel="Total" dataDxfId="63" totalsRowDxfId="62"/>
    <tableColumn id="2" xr3:uid="{00000000-0010-0000-0600-000002000000}" name="Estimasi" totalsRowFunction="sum" dataDxfId="61" totalsRowDxfId="60"/>
    <tableColumn id="3" xr3:uid="{00000000-0010-0000-0600-000003000000}" name="Aktual" totalsRowFunction="sum" dataDxfId="59" totalsRowDxfId="58"/>
  </tableColumns>
  <tableStyleInfo name="GayaTabelTerang1 2" showFirstColumn="1" showLastColumn="0" showRowStripes="1" showColumnStripes="0"/>
  <extLst>
    <ext xmlns:x14="http://schemas.microsoft.com/office/spreadsheetml/2009/9/main" uri="{504A1905-F514-4f6f-8877-14C23A59335A}">
      <x14:table altTextSummary="Masukkan jumlah Perkiraan dan Aktual untuk Biaya Lainnya dalam tabel ini. Total dihitung secara otomatis di bagian akhir"/>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iketMasuk" displayName="TiketMasuk" ref="B6:G10" totalsRowCount="1" headerRowDxfId="57" dataDxfId="56" totalsRowDxfId="55">
  <autoFilter ref="B6:G9"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Jumlah Estimasi" totalsRowLabel="Total" dataDxfId="54" totalsRowDxfId="53"/>
    <tableColumn id="2" xr3:uid="{00000000-0010-0000-0700-000002000000}" name="Jumlah Aktual" dataDxfId="52" totalsRowDxfId="51"/>
    <tableColumn id="3" xr3:uid="{00000000-0010-0000-0700-000003000000}" name="Tipe" dataDxfId="50" totalsRowDxfId="49"/>
    <tableColumn id="4" xr3:uid="{00000000-0010-0000-0700-000004000000}" name="Harga" dataDxfId="11"/>
    <tableColumn id="6" xr3:uid="{00000000-0010-0000-0700-000006000000}" name="Estimasi Pendapatan" totalsRowFunction="sum" dataDxfId="10">
      <calculatedColumnFormula>B7*E7</calculatedColumnFormula>
    </tableColumn>
    <tableColumn id="7" xr3:uid="{00000000-0010-0000-0700-000007000000}" name="Pendapatan Aktual" totalsRowFunction="sum" dataDxfId="9">
      <calculatedColumnFormula>C7*E7</calculatedColumnFormula>
    </tableColumn>
  </tableColumns>
  <tableStyleInfo name="GayaTabelTerang1 2" showFirstColumn="0" showLastColumn="0" showRowStripes="1" showColumnStripes="0"/>
  <extLst>
    <ext xmlns:x14="http://schemas.microsoft.com/office/spreadsheetml/2009/9/main" uri="{504A1905-F514-4f6f-8877-14C23A59335A}">
      <x14:table altTextSummary="Masukkan jumlah Perkiraan dan Aktual untuk Admisi, Tipe, dan Harga dalam tabel ini. Estimasi Pendapatan dan Hasil Aktual dari admisi dan Total dihitung secara otomati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IklandalamProgram" displayName="IklandalamProgram" ref="B12:G16" totalsRowCount="1" headerRowDxfId="48" dataDxfId="47" totalsRowDxfId="46">
  <autoFilter ref="B12:G15"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Jumlah Estimasi" totalsRowLabel="Total" dataDxfId="45" totalsRowDxfId="44"/>
    <tableColumn id="2" xr3:uid="{00000000-0010-0000-0800-000002000000}" name="Jumlah Aktual" dataDxfId="43" totalsRowDxfId="42"/>
    <tableColumn id="3" xr3:uid="{00000000-0010-0000-0800-000003000000}" name="Tipe" dataDxfId="41" totalsRowDxfId="40"/>
    <tableColumn id="4" xr3:uid="{00000000-0010-0000-0800-000004000000}" name="Harga" dataDxfId="8" totalsRowDxfId="39"/>
    <tableColumn id="5" xr3:uid="{00000000-0010-0000-0800-000005000000}" name="Estimasi Pendapatan" totalsRowFunction="sum" dataDxfId="7" totalsRowDxfId="38">
      <calculatedColumnFormula>B13*E13</calculatedColumnFormula>
    </tableColumn>
    <tableColumn id="6" xr3:uid="{00000000-0010-0000-0800-000006000000}" name="Pendapatan Aktual" totalsRowFunction="sum" dataDxfId="6" totalsRowDxfId="37">
      <calculatedColumnFormula>C13*E13</calculatedColumnFormula>
    </tableColumn>
  </tableColumns>
  <tableStyleInfo name="GayaTabelTerang1 2" showFirstColumn="0" showLastColumn="0" showRowStripes="1" showColumnStripes="0"/>
  <extLst>
    <ext xmlns:x14="http://schemas.microsoft.com/office/spreadsheetml/2009/9/main" uri="{504A1905-F514-4f6f-8877-14C23A59335A}">
      <x14:table altTextSummary="Masukkan jumlah Perkiraan dan Aktual untuk Iklan, Tipe, dan Harga dalam tabel ini. Estimasi Pendapatan dan Hasil Aktual dari iklan dan Total dihitung secara otomatis"/>
    </ext>
  </extLst>
</table>
</file>

<file path=xl/theme/theme1.xml><?xml version="1.0" encoding="utf-8"?>
<a:theme xmlns:a="http://schemas.openxmlformats.org/drawingml/2006/main" name="Office Theme">
  <a:themeElements>
    <a:clrScheme name="Custom 13">
      <a:dk1>
        <a:srgbClr val="111111"/>
      </a:dk1>
      <a:lt1>
        <a:srgbClr val="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00B4-02BC-4B65-B20F-7C842CD422DD}">
  <sheetPr>
    <tabColor theme="8" tint="-0.499984740745262"/>
  </sheetPr>
  <dimension ref="B1:B8"/>
  <sheetViews>
    <sheetView showGridLines="0" tabSelected="1" workbookViewId="0"/>
  </sheetViews>
  <sheetFormatPr defaultRowHeight="12.75" x14ac:dyDescent="0.2"/>
  <cols>
    <col min="1" max="1" width="2.7109375" customWidth="1"/>
    <col min="2" max="2" width="95" customWidth="1"/>
    <col min="3" max="3" width="2.7109375" customWidth="1"/>
  </cols>
  <sheetData>
    <row r="1" spans="2:2" s="35" customFormat="1" ht="30" customHeight="1" x14ac:dyDescent="0.2">
      <c r="B1" s="37" t="s">
        <v>0</v>
      </c>
    </row>
    <row r="2" spans="2:2" ht="30" customHeight="1" x14ac:dyDescent="0.25">
      <c r="B2" s="36" t="s">
        <v>1</v>
      </c>
    </row>
    <row r="3" spans="2:2" ht="42.75" customHeight="1" x14ac:dyDescent="0.25">
      <c r="B3" s="36" t="s">
        <v>2</v>
      </c>
    </row>
    <row r="4" spans="2:2" ht="30" customHeight="1" x14ac:dyDescent="0.25">
      <c r="B4" s="36" t="s">
        <v>3</v>
      </c>
    </row>
    <row r="5" spans="2:2" ht="30" customHeight="1" x14ac:dyDescent="0.25">
      <c r="B5" s="36" t="s">
        <v>4</v>
      </c>
    </row>
    <row r="6" spans="2:2" ht="30" customHeight="1" x14ac:dyDescent="0.25">
      <c r="B6" s="38" t="s">
        <v>5</v>
      </c>
    </row>
    <row r="7" spans="2:2" ht="60" customHeight="1" x14ac:dyDescent="0.25">
      <c r="B7" s="36" t="s">
        <v>6</v>
      </c>
    </row>
    <row r="8" spans="2:2" ht="39.950000000000003" customHeight="1" x14ac:dyDescent="0.25">
      <c r="B8" s="36"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H32"/>
  <sheetViews>
    <sheetView showGridLines="0" zoomScaleNormal="100" workbookViewId="0"/>
  </sheetViews>
  <sheetFormatPr defaultColWidth="9.140625" defaultRowHeight="12.75" x14ac:dyDescent="0.2"/>
  <cols>
    <col min="1" max="1" width="2.7109375" style="39" customWidth="1"/>
    <col min="2" max="2" width="26.85546875" style="1" customWidth="1"/>
    <col min="3" max="3" width="22.7109375" style="1" customWidth="1"/>
    <col min="4" max="4" width="23.140625" style="1" customWidth="1"/>
    <col min="5" max="5" width="3.42578125" style="1" customWidth="1"/>
    <col min="6" max="6" width="20.42578125" style="1" customWidth="1"/>
    <col min="7" max="7" width="22.7109375" style="1" customWidth="1"/>
    <col min="8" max="8" width="33.7109375" style="1" customWidth="1"/>
    <col min="9" max="9" width="2.7109375" style="1" customWidth="1"/>
    <col min="10" max="16384" width="9.140625" style="1"/>
  </cols>
  <sheetData>
    <row r="1" spans="1:8" ht="45.75" customHeight="1" x14ac:dyDescent="0.2">
      <c r="A1" s="39" t="s">
        <v>8</v>
      </c>
      <c r="B1" s="55" t="s">
        <v>15</v>
      </c>
      <c r="C1" s="55"/>
      <c r="D1" s="55"/>
      <c r="E1" s="55"/>
      <c r="F1" s="20"/>
      <c r="G1" s="20"/>
      <c r="H1" s="21" t="s">
        <v>53</v>
      </c>
    </row>
    <row r="2" spans="1:8" ht="6.75" customHeight="1" x14ac:dyDescent="0.2">
      <c r="B2" s="14"/>
      <c r="C2" s="14"/>
      <c r="D2" s="14"/>
      <c r="E2" s="15"/>
      <c r="F2" s="15"/>
      <c r="G2" s="15"/>
      <c r="H2" s="16"/>
    </row>
    <row r="3" spans="1:8" s="10" customFormat="1" ht="15" customHeight="1" x14ac:dyDescent="0.2">
      <c r="A3" s="39" t="s">
        <v>9</v>
      </c>
      <c r="B3" s="54" t="s">
        <v>16</v>
      </c>
      <c r="C3" s="12"/>
      <c r="D3" s="12"/>
      <c r="E3" s="12"/>
      <c r="F3" s="12"/>
      <c r="G3" s="13" t="s">
        <v>38</v>
      </c>
      <c r="H3" s="13" t="s">
        <v>39</v>
      </c>
    </row>
    <row r="4" spans="1:8" ht="24" customHeight="1" x14ac:dyDescent="0.2">
      <c r="A4" s="39" t="s">
        <v>10</v>
      </c>
      <c r="B4" s="54"/>
      <c r="C4" s="11"/>
      <c r="D4" s="11"/>
      <c r="E4" s="11"/>
      <c r="F4" s="11"/>
      <c r="G4" s="44">
        <f>SUM(C11,C19,C25,C32,G11,G19,G24)</f>
        <v>882</v>
      </c>
      <c r="H4" s="44">
        <f>SUM(D11,D19,D25,D32,H11,H19,H24)</f>
        <v>333</v>
      </c>
    </row>
    <row r="5" spans="1:8" ht="15" customHeight="1" x14ac:dyDescent="0.2">
      <c r="B5" s="6"/>
      <c r="C5" s="7"/>
      <c r="D5" s="7"/>
      <c r="E5" s="5"/>
      <c r="F5" s="5"/>
      <c r="G5" s="5"/>
      <c r="H5" s="5"/>
    </row>
    <row r="6" spans="1:8" s="8" customFormat="1" ht="20.100000000000001" customHeight="1" x14ac:dyDescent="0.2">
      <c r="A6" s="39" t="s">
        <v>11</v>
      </c>
      <c r="B6" s="19" t="s">
        <v>17</v>
      </c>
      <c r="C6" s="40" t="s">
        <v>38</v>
      </c>
      <c r="D6" s="40" t="s">
        <v>39</v>
      </c>
      <c r="E6" s="9"/>
      <c r="F6" s="19" t="s">
        <v>40</v>
      </c>
      <c r="G6" s="40" t="s">
        <v>38</v>
      </c>
      <c r="H6" s="40" t="s">
        <v>39</v>
      </c>
    </row>
    <row r="7" spans="1:8" ht="15.95" customHeight="1" x14ac:dyDescent="0.2">
      <c r="B7" s="19" t="s">
        <v>18</v>
      </c>
      <c r="C7" s="45">
        <v>500</v>
      </c>
      <c r="D7" s="45"/>
      <c r="E7" s="5"/>
      <c r="F7" s="19" t="s">
        <v>41</v>
      </c>
      <c r="G7" s="45"/>
      <c r="H7" s="45"/>
    </row>
    <row r="8" spans="1:8" ht="15.95" customHeight="1" x14ac:dyDescent="0.2">
      <c r="B8" s="19" t="s">
        <v>19</v>
      </c>
      <c r="C8" s="45"/>
      <c r="D8" s="45"/>
      <c r="E8" s="5"/>
      <c r="F8" s="19" t="s">
        <v>42</v>
      </c>
      <c r="G8" s="45">
        <v>20</v>
      </c>
      <c r="H8" s="45"/>
    </row>
    <row r="9" spans="1:8" ht="15.95" customHeight="1" x14ac:dyDescent="0.2">
      <c r="B9" s="19" t="s">
        <v>20</v>
      </c>
      <c r="C9" s="45"/>
      <c r="D9" s="45"/>
      <c r="E9" s="5"/>
      <c r="F9" s="19" t="s">
        <v>43</v>
      </c>
      <c r="G9" s="45"/>
      <c r="H9" s="45">
        <v>20</v>
      </c>
    </row>
    <row r="10" spans="1:8" ht="15.95" customHeight="1" x14ac:dyDescent="0.2">
      <c r="B10" s="19" t="s">
        <v>21</v>
      </c>
      <c r="C10" s="45"/>
      <c r="D10" s="45"/>
      <c r="E10" s="5"/>
      <c r="F10" s="19" t="s">
        <v>44</v>
      </c>
      <c r="G10" s="45"/>
      <c r="H10" s="45"/>
    </row>
    <row r="11" spans="1:8" ht="15.95" customHeight="1" x14ac:dyDescent="0.2">
      <c r="B11" s="19" t="s">
        <v>22</v>
      </c>
      <c r="C11" s="45">
        <f>SUBTOTAL(109,PengeluaranLokasi[Estimasi])</f>
        <v>500</v>
      </c>
      <c r="D11" s="45">
        <f>SUBTOTAL(109,PengeluaranLokasi[Aktual])</f>
        <v>0</v>
      </c>
      <c r="E11" s="5"/>
      <c r="F11" s="19" t="s">
        <v>22</v>
      </c>
      <c r="G11" s="45">
        <f>SUBTOTAL(109,PengeluaranMakananRingan[Estimasi])</f>
        <v>20</v>
      </c>
      <c r="H11" s="45">
        <f>SUBTOTAL(109,PengeluaranMakananRingan[Aktual])</f>
        <v>20</v>
      </c>
    </row>
    <row r="12" spans="1:8" ht="15" customHeight="1" x14ac:dyDescent="0.2">
      <c r="B12" s="6"/>
      <c r="C12" s="7"/>
      <c r="D12" s="7"/>
      <c r="E12" s="5"/>
      <c r="F12" s="5"/>
      <c r="G12" s="5"/>
      <c r="H12" s="5"/>
    </row>
    <row r="13" spans="1:8" ht="20.100000000000001" customHeight="1" x14ac:dyDescent="0.2">
      <c r="A13" s="39" t="s">
        <v>12</v>
      </c>
      <c r="B13" s="19" t="s">
        <v>23</v>
      </c>
      <c r="C13" s="40" t="s">
        <v>38</v>
      </c>
      <c r="D13" s="40" t="s">
        <v>39</v>
      </c>
      <c r="E13" s="5"/>
      <c r="F13" s="19" t="s">
        <v>45</v>
      </c>
      <c r="G13" s="40" t="s">
        <v>38</v>
      </c>
      <c r="H13" s="40" t="s">
        <v>39</v>
      </c>
    </row>
    <row r="14" spans="1:8" ht="15.95" customHeight="1" x14ac:dyDescent="0.2">
      <c r="B14" s="17" t="s">
        <v>24</v>
      </c>
      <c r="C14" s="46">
        <v>200</v>
      </c>
      <c r="D14" s="46">
        <v>300</v>
      </c>
      <c r="E14" s="5"/>
      <c r="F14" s="17" t="s">
        <v>46</v>
      </c>
      <c r="G14" s="47"/>
      <c r="H14" s="47"/>
    </row>
    <row r="15" spans="1:8" ht="15.95" customHeight="1" x14ac:dyDescent="0.2">
      <c r="B15" s="17" t="s">
        <v>25</v>
      </c>
      <c r="C15" s="46"/>
      <c r="D15" s="46"/>
      <c r="E15" s="5"/>
      <c r="F15" s="17" t="s">
        <v>47</v>
      </c>
      <c r="G15" s="47">
        <v>30</v>
      </c>
      <c r="H15" s="47"/>
    </row>
    <row r="16" spans="1:8" ht="15.95" customHeight="1" x14ac:dyDescent="0.2">
      <c r="B16" s="17" t="s">
        <v>26</v>
      </c>
      <c r="C16" s="46"/>
      <c r="D16" s="46"/>
      <c r="E16" s="5"/>
      <c r="F16" s="17" t="s">
        <v>48</v>
      </c>
      <c r="G16" s="47"/>
      <c r="H16" s="47"/>
    </row>
    <row r="17" spans="1:8" ht="15.95" customHeight="1" x14ac:dyDescent="0.2">
      <c r="B17" s="17" t="s">
        <v>27</v>
      </c>
      <c r="C17" s="46"/>
      <c r="D17" s="46"/>
      <c r="E17" s="5"/>
      <c r="F17" s="17" t="s">
        <v>49</v>
      </c>
      <c r="G17" s="47"/>
      <c r="H17" s="47"/>
    </row>
    <row r="18" spans="1:8" ht="15.95" customHeight="1" x14ac:dyDescent="0.2">
      <c r="B18" s="17" t="s">
        <v>28</v>
      </c>
      <c r="C18" s="46"/>
      <c r="D18" s="46"/>
      <c r="E18" s="5"/>
      <c r="F18" s="17" t="s">
        <v>50</v>
      </c>
      <c r="G18" s="47"/>
      <c r="H18" s="47"/>
    </row>
    <row r="19" spans="1:8" ht="15.95" customHeight="1" x14ac:dyDescent="0.2">
      <c r="B19" s="17" t="s">
        <v>22</v>
      </c>
      <c r="C19" s="46">
        <f>SUBTOTAL(109,PengeluaranDekorasi[Estimasi])</f>
        <v>200</v>
      </c>
      <c r="D19" s="46">
        <f>SUBTOTAL(109,PengeluaranDekorasi[Aktual])</f>
        <v>300</v>
      </c>
      <c r="E19" s="5"/>
      <c r="F19" s="17" t="s">
        <v>22</v>
      </c>
      <c r="G19" s="47">
        <f>SUBTOTAL(109,PengeluaranProgram[Estimasi])</f>
        <v>30</v>
      </c>
      <c r="H19" s="47">
        <f>SUBTOTAL(109,PengeluaranProgram[Aktual])</f>
        <v>0</v>
      </c>
    </row>
    <row r="20" spans="1:8" ht="15" customHeight="1" x14ac:dyDescent="0.2">
      <c r="B20" s="18"/>
      <c r="C20" s="33"/>
      <c r="D20" s="33"/>
      <c r="E20" s="5"/>
      <c r="F20" s="18"/>
      <c r="G20" s="5"/>
      <c r="H20" s="5"/>
    </row>
    <row r="21" spans="1:8" ht="20.100000000000001" customHeight="1" x14ac:dyDescent="0.2">
      <c r="A21" s="39" t="s">
        <v>13</v>
      </c>
      <c r="B21" s="19" t="s">
        <v>29</v>
      </c>
      <c r="C21" s="40" t="s">
        <v>38</v>
      </c>
      <c r="D21" s="40" t="s">
        <v>39</v>
      </c>
      <c r="E21" s="5"/>
      <c r="F21" s="19" t="s">
        <v>51</v>
      </c>
      <c r="G21" s="40" t="s">
        <v>38</v>
      </c>
      <c r="H21" s="40" t="s">
        <v>39</v>
      </c>
    </row>
    <row r="22" spans="1:8" ht="15.95" customHeight="1" x14ac:dyDescent="0.2">
      <c r="B22" s="17" t="s">
        <v>30</v>
      </c>
      <c r="C22" s="46"/>
      <c r="D22" s="46"/>
      <c r="E22" s="5"/>
      <c r="F22" s="17" t="s">
        <v>52</v>
      </c>
      <c r="G22" s="47"/>
      <c r="H22" s="47"/>
    </row>
    <row r="23" spans="1:8" ht="15.95" customHeight="1" x14ac:dyDescent="0.2">
      <c r="B23" s="17" t="s">
        <v>31</v>
      </c>
      <c r="C23" s="46">
        <v>20</v>
      </c>
      <c r="D23" s="46"/>
      <c r="E23" s="5"/>
      <c r="F23" s="17" t="s">
        <v>51</v>
      </c>
      <c r="G23" s="47">
        <v>100</v>
      </c>
      <c r="H23" s="47"/>
    </row>
    <row r="24" spans="1:8" ht="15.95" customHeight="1" x14ac:dyDescent="0.2">
      <c r="B24" s="17" t="s">
        <v>32</v>
      </c>
      <c r="C24" s="46"/>
      <c r="D24" s="46"/>
      <c r="E24" s="5"/>
      <c r="F24" s="17" t="s">
        <v>22</v>
      </c>
      <c r="G24" s="47">
        <f>SUBTOTAL(109,PengeluaranHadiah[Estimasi])</f>
        <v>100</v>
      </c>
      <c r="H24" s="47">
        <f>SUBTOTAL(109,PengeluaranHadiah[Aktual])</f>
        <v>0</v>
      </c>
    </row>
    <row r="25" spans="1:8" ht="15.95" customHeight="1" x14ac:dyDescent="0.2">
      <c r="B25" s="17" t="s">
        <v>22</v>
      </c>
      <c r="C25" s="46">
        <f>SUBTOTAL(109,PengeluaranPublikasi[Estimasi])</f>
        <v>20</v>
      </c>
      <c r="D25" s="46">
        <f>SUBTOTAL(109,PengeluaranPublikasi[Aktual])</f>
        <v>0</v>
      </c>
      <c r="E25" s="5"/>
      <c r="F25" s="5"/>
      <c r="G25" s="5"/>
      <c r="H25" s="5"/>
    </row>
    <row r="26" spans="1:8" ht="15" customHeight="1" x14ac:dyDescent="0.2">
      <c r="B26" s="18"/>
      <c r="C26" s="33"/>
      <c r="D26" s="33"/>
      <c r="E26" s="5"/>
      <c r="F26" s="5"/>
      <c r="G26" s="5"/>
      <c r="H26" s="5"/>
    </row>
    <row r="27" spans="1:8" ht="20.100000000000001" customHeight="1" x14ac:dyDescent="0.2">
      <c r="A27" s="39" t="s">
        <v>14</v>
      </c>
      <c r="B27" s="19" t="s">
        <v>33</v>
      </c>
      <c r="C27" s="40" t="s">
        <v>38</v>
      </c>
      <c r="D27" s="40" t="s">
        <v>39</v>
      </c>
      <c r="E27" s="5"/>
      <c r="F27" s="5"/>
      <c r="G27" s="5"/>
      <c r="H27" s="5"/>
    </row>
    <row r="28" spans="1:8" ht="15.95" customHeight="1" x14ac:dyDescent="0.2">
      <c r="B28" s="17" t="s">
        <v>34</v>
      </c>
      <c r="C28" s="46"/>
      <c r="D28" s="46">
        <v>13</v>
      </c>
      <c r="E28" s="5"/>
      <c r="F28" s="5"/>
      <c r="G28" s="5"/>
      <c r="H28" s="5"/>
    </row>
    <row r="29" spans="1:8" ht="15.95" customHeight="1" x14ac:dyDescent="0.2">
      <c r="B29" s="17" t="s">
        <v>35</v>
      </c>
      <c r="C29" s="46">
        <v>12</v>
      </c>
      <c r="D29" s="46"/>
      <c r="E29" s="5"/>
      <c r="F29" s="5"/>
      <c r="G29" s="5"/>
      <c r="H29" s="5"/>
    </row>
    <row r="30" spans="1:8" ht="15.95" customHeight="1" x14ac:dyDescent="0.2">
      <c r="B30" s="17" t="s">
        <v>36</v>
      </c>
      <c r="C30" s="46"/>
      <c r="D30" s="46"/>
      <c r="E30" s="5"/>
      <c r="F30" s="5"/>
      <c r="G30" s="5"/>
      <c r="H30" s="5"/>
    </row>
    <row r="31" spans="1:8" ht="15.95" customHeight="1" x14ac:dyDescent="0.2">
      <c r="B31" s="17" t="s">
        <v>37</v>
      </c>
      <c r="C31" s="46"/>
      <c r="D31" s="46"/>
      <c r="E31" s="5"/>
      <c r="F31" s="5"/>
      <c r="G31" s="5"/>
      <c r="H31" s="5"/>
    </row>
    <row r="32" spans="1:8" ht="15.95" customHeight="1" x14ac:dyDescent="0.2">
      <c r="B32" s="19" t="s">
        <v>22</v>
      </c>
      <c r="C32" s="45">
        <f>SUBTOTAL(109,PengeluaranLain_lain[Estimasi])</f>
        <v>12</v>
      </c>
      <c r="D32" s="45">
        <f>SUBTOTAL(109,PengeluaranLain_lain[Aktual])</f>
        <v>13</v>
      </c>
    </row>
  </sheetData>
  <mergeCells count="2">
    <mergeCell ref="B3:B4"/>
    <mergeCell ref="B1:E1"/>
  </mergeCells>
  <phoneticPr fontId="2" type="noConversion"/>
  <pageMargins left="0.7" right="0.7" top="0.75" bottom="0.75" header="0.3" footer="0.3"/>
  <pageSetup paperSize="9" fitToHeight="0" orientation="portrait"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H29"/>
  <sheetViews>
    <sheetView showGridLines="0" zoomScaleNormal="100" zoomScaleSheetLayoutView="75" workbookViewId="0"/>
  </sheetViews>
  <sheetFormatPr defaultColWidth="9.140625" defaultRowHeight="12.75" x14ac:dyDescent="0.2"/>
  <cols>
    <col min="1" max="1" width="2.7109375" style="39" customWidth="1"/>
    <col min="2" max="2" width="26.85546875" style="1" customWidth="1"/>
    <col min="3" max="3" width="22.7109375" style="1" customWidth="1"/>
    <col min="4" max="4" width="26.5703125" style="1" customWidth="1"/>
    <col min="5" max="5" width="20.42578125" style="1" customWidth="1"/>
    <col min="6" max="6" width="22.7109375" style="1" customWidth="1"/>
    <col min="7" max="7" width="33.7109375" style="1" customWidth="1"/>
    <col min="8" max="8" width="2.7109375" style="1" customWidth="1"/>
    <col min="9" max="16384" width="9.140625" style="1"/>
  </cols>
  <sheetData>
    <row r="1" spans="1:8" ht="45.75" customHeight="1" x14ac:dyDescent="0.2">
      <c r="A1" s="39" t="s">
        <v>54</v>
      </c>
      <c r="B1" s="55" t="str">
        <f>Pengeluaran!B1</f>
        <v>Anggaran Acara untuk Nama Acara</v>
      </c>
      <c r="C1" s="55"/>
      <c r="D1" s="55"/>
      <c r="E1" s="20"/>
      <c r="F1" s="20"/>
      <c r="G1" s="21" t="s">
        <v>84</v>
      </c>
    </row>
    <row r="2" spans="1:8" ht="6.75" customHeight="1" x14ac:dyDescent="0.2">
      <c r="B2" s="14"/>
      <c r="C2" s="14"/>
      <c r="D2" s="14"/>
      <c r="E2" s="15"/>
      <c r="F2" s="15"/>
      <c r="G2" s="15"/>
      <c r="H2" s="16"/>
    </row>
    <row r="3" spans="1:8" s="10" customFormat="1" ht="15" customHeight="1" x14ac:dyDescent="0.2">
      <c r="A3" s="39" t="s">
        <v>55</v>
      </c>
      <c r="B3" s="54" t="s">
        <v>64</v>
      </c>
      <c r="C3" s="12"/>
      <c r="D3" s="12"/>
      <c r="E3" s="12"/>
      <c r="F3" s="13" t="s">
        <v>38</v>
      </c>
      <c r="G3" s="13" t="s">
        <v>39</v>
      </c>
    </row>
    <row r="4" spans="1:8" ht="24" customHeight="1" x14ac:dyDescent="0.2">
      <c r="A4" s="39" t="s">
        <v>56</v>
      </c>
      <c r="B4" s="54"/>
      <c r="C4" s="11"/>
      <c r="D4" s="11"/>
      <c r="E4" s="11"/>
      <c r="F4" s="48">
        <f>SUM(TiketMasuk[[#Totals],[Estimasi Pendapatan]],IklandalamProgram[[#Totals],[Estimasi Pendapatan]],PesertaPameranDanVendor[[#Totals],[Estimasi Pendapatan]],PenjualanItem[[#Totals],[Estimasi Pendapatan]])</f>
        <v>1936</v>
      </c>
      <c r="G4" s="48">
        <f>SUM(TiketMasuk[[#Totals],[Pendapatan Aktual]],IklandalamProgram[[#Totals],[Pendapatan Aktual]],PesertaPameranDanVendor[[#Totals],[Pendapatan Aktual]],PenjualanItem[[#Totals],[Pendapatan Aktual]])</f>
        <v>1831</v>
      </c>
    </row>
    <row r="5" spans="1:8" ht="35.1" customHeight="1" x14ac:dyDescent="0.2">
      <c r="A5" s="39" t="s">
        <v>57</v>
      </c>
      <c r="B5" s="34" t="s">
        <v>65</v>
      </c>
      <c r="C5" s="22"/>
      <c r="D5" s="22"/>
      <c r="E5" s="22"/>
      <c r="F5" s="22"/>
      <c r="G5" s="22"/>
    </row>
    <row r="6" spans="1:8" ht="20.100000000000001" customHeight="1" x14ac:dyDescent="0.2">
      <c r="A6" s="39" t="s">
        <v>58</v>
      </c>
      <c r="B6" s="23" t="s">
        <v>66</v>
      </c>
      <c r="C6" s="23" t="s">
        <v>70</v>
      </c>
      <c r="D6" s="23" t="s">
        <v>71</v>
      </c>
      <c r="E6" s="23" t="s">
        <v>82</v>
      </c>
      <c r="F6" s="23" t="s">
        <v>83</v>
      </c>
      <c r="G6" s="23" t="s">
        <v>85</v>
      </c>
    </row>
    <row r="7" spans="1:8" ht="15.95" customHeight="1" x14ac:dyDescent="0.2">
      <c r="B7" s="23">
        <v>300</v>
      </c>
      <c r="C7" s="23">
        <v>278</v>
      </c>
      <c r="D7" s="23" t="s">
        <v>72</v>
      </c>
      <c r="E7" s="58">
        <v>5</v>
      </c>
      <c r="F7" s="58">
        <f>B7*E7</f>
        <v>1500</v>
      </c>
      <c r="G7" s="58">
        <f>C7*E7</f>
        <v>1390</v>
      </c>
    </row>
    <row r="8" spans="1:8" ht="15.95" customHeight="1" x14ac:dyDescent="0.2">
      <c r="B8" s="23">
        <v>197</v>
      </c>
      <c r="C8" s="23">
        <v>195</v>
      </c>
      <c r="D8" s="23" t="s">
        <v>73</v>
      </c>
      <c r="E8" s="58">
        <v>2</v>
      </c>
      <c r="F8" s="58">
        <f>B8*E8</f>
        <v>394</v>
      </c>
      <c r="G8" s="58">
        <f>C8*E8</f>
        <v>390</v>
      </c>
    </row>
    <row r="9" spans="1:8" ht="15.75" customHeight="1" x14ac:dyDescent="0.2">
      <c r="B9" s="23">
        <v>42</v>
      </c>
      <c r="C9" s="23">
        <v>51</v>
      </c>
      <c r="D9" s="23" t="s">
        <v>74</v>
      </c>
      <c r="E9" s="58">
        <v>1</v>
      </c>
      <c r="F9" s="58">
        <f>B9*E9</f>
        <v>42</v>
      </c>
      <c r="G9" s="58">
        <f>C9*E9</f>
        <v>51</v>
      </c>
    </row>
    <row r="10" spans="1:8" ht="15.95" customHeight="1" x14ac:dyDescent="0.2">
      <c r="B10" s="24" t="s">
        <v>22</v>
      </c>
      <c r="C10" s="24"/>
      <c r="D10" s="24"/>
      <c r="E10" s="24"/>
      <c r="F10" s="49">
        <f>SUBTOTAL(109,TiketMasuk[Estimasi Pendapatan])</f>
        <v>1936</v>
      </c>
      <c r="G10" s="49">
        <f>SUBTOTAL(109,TiketMasuk[Pendapatan Aktual])</f>
        <v>1831</v>
      </c>
    </row>
    <row r="11" spans="1:8" ht="35.1" customHeight="1" x14ac:dyDescent="0.2">
      <c r="A11" s="39" t="s">
        <v>97</v>
      </c>
      <c r="B11" s="34" t="s">
        <v>67</v>
      </c>
      <c r="C11" s="22"/>
      <c r="D11" s="22"/>
      <c r="E11" s="22"/>
      <c r="F11" s="22"/>
      <c r="G11" s="22"/>
    </row>
    <row r="12" spans="1:8" ht="20.100000000000001" customHeight="1" x14ac:dyDescent="0.2">
      <c r="A12" s="39" t="s">
        <v>59</v>
      </c>
      <c r="B12" s="23" t="s">
        <v>66</v>
      </c>
      <c r="C12" s="23" t="s">
        <v>70</v>
      </c>
      <c r="D12" s="23" t="s">
        <v>71</v>
      </c>
      <c r="E12" s="23" t="s">
        <v>82</v>
      </c>
      <c r="F12" s="23" t="s">
        <v>83</v>
      </c>
      <c r="G12" s="23" t="s">
        <v>85</v>
      </c>
    </row>
    <row r="13" spans="1:8" ht="15.95" customHeight="1" x14ac:dyDescent="0.2">
      <c r="B13" s="23">
        <v>12</v>
      </c>
      <c r="C13" s="23"/>
      <c r="D13" s="23" t="s">
        <v>75</v>
      </c>
      <c r="E13" s="58"/>
      <c r="F13" s="58">
        <f>B13*E13</f>
        <v>0</v>
      </c>
      <c r="G13" s="58">
        <f>C13*E13</f>
        <v>0</v>
      </c>
    </row>
    <row r="14" spans="1:8" ht="15.95" customHeight="1" x14ac:dyDescent="0.2">
      <c r="B14" s="23"/>
      <c r="C14" s="23">
        <v>158</v>
      </c>
      <c r="D14" s="23" t="s">
        <v>76</v>
      </c>
      <c r="E14" s="58"/>
      <c r="F14" s="58">
        <f>B14*E14</f>
        <v>0</v>
      </c>
      <c r="G14" s="58">
        <f>C14*E14</f>
        <v>0</v>
      </c>
    </row>
    <row r="15" spans="1:8" ht="15.95" customHeight="1" x14ac:dyDescent="0.2">
      <c r="B15" s="23">
        <v>4</v>
      </c>
      <c r="C15" s="23"/>
      <c r="D15" s="23" t="s">
        <v>77</v>
      </c>
      <c r="E15" s="58"/>
      <c r="F15" s="58">
        <f>B15*E15</f>
        <v>0</v>
      </c>
      <c r="G15" s="58">
        <f>C15*E15</f>
        <v>0</v>
      </c>
    </row>
    <row r="16" spans="1:8" ht="15.95" customHeight="1" x14ac:dyDescent="0.2">
      <c r="B16" s="23" t="s">
        <v>22</v>
      </c>
      <c r="C16" s="23"/>
      <c r="D16" s="23"/>
      <c r="E16" s="59"/>
      <c r="F16" s="58">
        <f>SUBTOTAL(109,IklandalamProgram[Estimasi Pendapatan])</f>
        <v>0</v>
      </c>
      <c r="G16" s="58">
        <f>SUBTOTAL(109,IklandalamProgram[Pendapatan Aktual])</f>
        <v>0</v>
      </c>
    </row>
    <row r="17" spans="1:7" ht="35.1" customHeight="1" x14ac:dyDescent="0.2">
      <c r="A17" s="39" t="s">
        <v>60</v>
      </c>
      <c r="B17" s="34" t="s">
        <v>68</v>
      </c>
      <c r="C17" s="22"/>
      <c r="D17" s="22"/>
      <c r="E17" s="22"/>
      <c r="F17" s="22"/>
      <c r="G17" s="22"/>
    </row>
    <row r="18" spans="1:7" ht="20.100000000000001" customHeight="1" x14ac:dyDescent="0.2">
      <c r="A18" s="39" t="s">
        <v>61</v>
      </c>
      <c r="B18" s="23" t="s">
        <v>66</v>
      </c>
      <c r="C18" s="23" t="s">
        <v>70</v>
      </c>
      <c r="D18" s="23" t="s">
        <v>71</v>
      </c>
      <c r="E18" s="23" t="s">
        <v>82</v>
      </c>
      <c r="F18" s="23" t="s">
        <v>83</v>
      </c>
      <c r="G18" s="23" t="s">
        <v>85</v>
      </c>
    </row>
    <row r="19" spans="1:7" ht="15.95" customHeight="1" x14ac:dyDescent="0.2">
      <c r="B19" s="23">
        <v>23</v>
      </c>
      <c r="C19" s="23"/>
      <c r="D19" s="23" t="s">
        <v>78</v>
      </c>
      <c r="E19" s="58"/>
      <c r="F19" s="58">
        <f>B19*E19</f>
        <v>0</v>
      </c>
      <c r="G19" s="58">
        <f>C19*E19</f>
        <v>0</v>
      </c>
    </row>
    <row r="20" spans="1:7" ht="15.95" customHeight="1" x14ac:dyDescent="0.2">
      <c r="B20" s="23">
        <v>354</v>
      </c>
      <c r="C20" s="23"/>
      <c r="D20" s="23" t="s">
        <v>79</v>
      </c>
      <c r="E20" s="58"/>
      <c r="F20" s="58">
        <f>B20*E20</f>
        <v>0</v>
      </c>
      <c r="G20" s="58">
        <f>C20*E20</f>
        <v>0</v>
      </c>
    </row>
    <row r="21" spans="1:7" ht="15.95" customHeight="1" x14ac:dyDescent="0.2">
      <c r="B21" s="23">
        <v>56</v>
      </c>
      <c r="C21" s="23"/>
      <c r="D21" s="23" t="s">
        <v>80</v>
      </c>
      <c r="E21" s="58"/>
      <c r="F21" s="58">
        <f>B21*E21</f>
        <v>0</v>
      </c>
      <c r="G21" s="58">
        <f>C21*E21</f>
        <v>0</v>
      </c>
    </row>
    <row r="22" spans="1:7" ht="15.95" customHeight="1" x14ac:dyDescent="0.2">
      <c r="B22" s="23" t="s">
        <v>22</v>
      </c>
      <c r="C22" s="23"/>
      <c r="D22" s="23"/>
      <c r="E22" s="59"/>
      <c r="F22" s="58">
        <f>SUBTOTAL(109,PesertaPameranDanVendor[Estimasi Pendapatan])</f>
        <v>0</v>
      </c>
      <c r="G22" s="58">
        <f>SUBTOTAL(109,PesertaPameranDanVendor[Pendapatan Aktual])</f>
        <v>0</v>
      </c>
    </row>
    <row r="23" spans="1:7" ht="35.1" customHeight="1" x14ac:dyDescent="0.2">
      <c r="A23" s="39" t="s">
        <v>62</v>
      </c>
      <c r="B23" s="34" t="s">
        <v>69</v>
      </c>
      <c r="C23" s="22"/>
      <c r="D23" s="22"/>
      <c r="E23" s="22"/>
      <c r="F23" s="22"/>
      <c r="G23" s="22"/>
    </row>
    <row r="24" spans="1:7" ht="20.100000000000001" customHeight="1" x14ac:dyDescent="0.2">
      <c r="A24" s="39" t="s">
        <v>63</v>
      </c>
      <c r="B24" s="23" t="s">
        <v>66</v>
      </c>
      <c r="C24" s="23" t="s">
        <v>70</v>
      </c>
      <c r="D24" s="23" t="s">
        <v>71</v>
      </c>
      <c r="E24" s="23" t="s">
        <v>82</v>
      </c>
      <c r="F24" s="23" t="s">
        <v>83</v>
      </c>
      <c r="G24" s="23" t="s">
        <v>85</v>
      </c>
    </row>
    <row r="25" spans="1:7" ht="15.95" customHeight="1" x14ac:dyDescent="0.2">
      <c r="B25" s="23"/>
      <c r="C25" s="23"/>
      <c r="D25" s="23" t="s">
        <v>81</v>
      </c>
      <c r="E25" s="58"/>
      <c r="F25" s="58">
        <f>B25*E25</f>
        <v>0</v>
      </c>
      <c r="G25" s="58">
        <f>C25*E25</f>
        <v>0</v>
      </c>
    </row>
    <row r="26" spans="1:7" ht="15.95" customHeight="1" x14ac:dyDescent="0.2">
      <c r="B26" s="23">
        <v>123</v>
      </c>
      <c r="C26" s="23"/>
      <c r="D26" s="23" t="s">
        <v>81</v>
      </c>
      <c r="E26" s="58"/>
      <c r="F26" s="58">
        <f>B26*E26</f>
        <v>0</v>
      </c>
      <c r="G26" s="58">
        <f>C26*E26</f>
        <v>0</v>
      </c>
    </row>
    <row r="27" spans="1:7" ht="15.95" customHeight="1" x14ac:dyDescent="0.2">
      <c r="B27" s="23"/>
      <c r="C27" s="23"/>
      <c r="D27" s="23" t="s">
        <v>81</v>
      </c>
      <c r="E27" s="58"/>
      <c r="F27" s="58">
        <f>B27*E27</f>
        <v>0</v>
      </c>
      <c r="G27" s="58">
        <f>C27*E27</f>
        <v>0</v>
      </c>
    </row>
    <row r="28" spans="1:7" ht="15.95" customHeight="1" x14ac:dyDescent="0.2">
      <c r="B28" s="23">
        <v>13</v>
      </c>
      <c r="C28" s="23"/>
      <c r="D28" s="23" t="s">
        <v>81</v>
      </c>
      <c r="E28" s="58"/>
      <c r="F28" s="58">
        <f>B28*E28</f>
        <v>0</v>
      </c>
      <c r="G28" s="58">
        <f>C28*E28</f>
        <v>0</v>
      </c>
    </row>
    <row r="29" spans="1:7" ht="15.95" customHeight="1" x14ac:dyDescent="0.2">
      <c r="B29" s="23" t="s">
        <v>22</v>
      </c>
      <c r="C29" s="23"/>
      <c r="D29" s="23"/>
      <c r="E29" s="59"/>
      <c r="F29" s="58">
        <f>SUBTOTAL(109,PenjualanItem[Estimasi Pendapatan])</f>
        <v>0</v>
      </c>
      <c r="G29" s="58">
        <f>SUBTOTAL(109,PenjualanItem[Pendapatan Aktual])</f>
        <v>0</v>
      </c>
    </row>
  </sheetData>
  <mergeCells count="2">
    <mergeCell ref="B3:B4"/>
    <mergeCell ref="B1:D1"/>
  </mergeCells>
  <phoneticPr fontId="2" type="noConversion"/>
  <pageMargins left="0.7" right="0.7" top="0.75" bottom="0.75" header="0.3" footer="0.3"/>
  <pageSetup paperSize="9" fitToHeight="0" orientation="portrait" r:id="rId1"/>
  <ignoredErrors>
    <ignoredError sqref="G25:G29 F25:F28 G19:G21 F19:F21 G13:G16 F13:F15" emptyCellReference="1"/>
  </ignoredError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G12"/>
  <sheetViews>
    <sheetView showGridLines="0" zoomScaleNormal="100" workbookViewId="0"/>
  </sheetViews>
  <sheetFormatPr defaultColWidth="9.140625" defaultRowHeight="12.75" x14ac:dyDescent="0.2"/>
  <cols>
    <col min="1" max="1" width="2.7109375" style="39" customWidth="1"/>
    <col min="2" max="2" width="20.28515625" style="1" bestFit="1" customWidth="1"/>
    <col min="3" max="3" width="28" style="1" customWidth="1"/>
    <col min="4" max="4" width="27.85546875" style="1" customWidth="1"/>
    <col min="5" max="5" width="20.42578125" style="1" customWidth="1"/>
    <col min="6" max="6" width="22.7109375" style="1" customWidth="1"/>
    <col min="7" max="7" width="33.7109375" style="1" customWidth="1"/>
    <col min="8" max="8" width="2.7109375" style="1" customWidth="1"/>
    <col min="9" max="9" width="5.28515625" style="1" customWidth="1"/>
    <col min="10" max="16384" width="9.140625" style="1"/>
  </cols>
  <sheetData>
    <row r="1" spans="1:7" ht="36.75" customHeight="1" x14ac:dyDescent="0.4">
      <c r="A1" s="39" t="s">
        <v>86</v>
      </c>
      <c r="B1" s="57" t="str">
        <f>Pengeluaran!B1</f>
        <v>Anggaran Acara untuk Nama Acara</v>
      </c>
      <c r="C1" s="57"/>
      <c r="D1" s="57"/>
      <c r="E1" s="27"/>
      <c r="F1" s="27"/>
      <c r="G1" s="28" t="s">
        <v>95</v>
      </c>
    </row>
    <row r="2" spans="1:7" ht="21" customHeight="1" x14ac:dyDescent="0.2">
      <c r="B2" s="26"/>
      <c r="C2" s="26"/>
      <c r="D2" s="26"/>
      <c r="E2" s="26"/>
      <c r="F2" s="26"/>
      <c r="G2" s="25" t="s">
        <v>96</v>
      </c>
    </row>
    <row r="3" spans="1:7" ht="19.5" customHeight="1" x14ac:dyDescent="0.2">
      <c r="A3" s="39" t="s">
        <v>87</v>
      </c>
      <c r="B3" s="2"/>
      <c r="C3" s="2"/>
      <c r="D3" s="3"/>
      <c r="E3" s="56" t="s">
        <v>94</v>
      </c>
      <c r="F3" s="56"/>
      <c r="G3" s="56"/>
    </row>
    <row r="4" spans="1:7" ht="20.100000000000001" customHeight="1" x14ac:dyDescent="0.2">
      <c r="A4" s="39" t="s">
        <v>88</v>
      </c>
      <c r="B4" s="41" t="s">
        <v>90</v>
      </c>
      <c r="C4" s="42" t="s">
        <v>38</v>
      </c>
      <c r="D4" s="43" t="s">
        <v>39</v>
      </c>
      <c r="E4" s="56"/>
      <c r="F4" s="56"/>
      <c r="G4" s="56"/>
    </row>
    <row r="5" spans="1:7" ht="15.95" customHeight="1" x14ac:dyDescent="0.2">
      <c r="B5" s="31" t="s">
        <v>91</v>
      </c>
      <c r="C5" s="50">
        <f>Pendapatan!F4</f>
        <v>1936</v>
      </c>
      <c r="D5" s="51">
        <f>Pendapatan!G4</f>
        <v>1831</v>
      </c>
      <c r="E5" s="56"/>
      <c r="F5" s="56"/>
      <c r="G5" s="56"/>
    </row>
    <row r="6" spans="1:7" ht="15.95" customHeight="1" x14ac:dyDescent="0.2">
      <c r="B6" s="31" t="s">
        <v>92</v>
      </c>
      <c r="C6" s="50">
        <f>Pengeluaran!G4</f>
        <v>882</v>
      </c>
      <c r="D6" s="51">
        <f>Pengeluaran!H4</f>
        <v>333</v>
      </c>
      <c r="E6" s="56"/>
      <c r="F6" s="56"/>
      <c r="G6" s="56"/>
    </row>
    <row r="7" spans="1:7" ht="15" x14ac:dyDescent="0.2">
      <c r="B7" s="4"/>
      <c r="C7" s="29"/>
      <c r="D7" s="30"/>
      <c r="E7" s="56"/>
      <c r="F7" s="56"/>
      <c r="G7" s="56"/>
    </row>
    <row r="8" spans="1:7" ht="33" customHeight="1" x14ac:dyDescent="0.2">
      <c r="A8" s="39" t="s">
        <v>89</v>
      </c>
      <c r="B8" s="32" t="s">
        <v>93</v>
      </c>
      <c r="C8" s="52">
        <f>C5-C6</f>
        <v>1054</v>
      </c>
      <c r="D8" s="53">
        <f>D5-D6</f>
        <v>1498</v>
      </c>
      <c r="E8" s="56"/>
      <c r="F8" s="56"/>
      <c r="G8" s="56"/>
    </row>
    <row r="9" spans="1:7" x14ac:dyDescent="0.2">
      <c r="E9" s="56"/>
      <c r="F9" s="56"/>
      <c r="G9" s="56"/>
    </row>
    <row r="10" spans="1:7" x14ac:dyDescent="0.2">
      <c r="E10" s="56"/>
      <c r="F10" s="56"/>
      <c r="G10" s="56"/>
    </row>
    <row r="11" spans="1:7" x14ac:dyDescent="0.2">
      <c r="E11" s="56"/>
      <c r="F11" s="56"/>
      <c r="G11" s="56"/>
    </row>
    <row r="12" spans="1:7" x14ac:dyDescent="0.2">
      <c r="E12" s="56"/>
      <c r="F12" s="56"/>
      <c r="G12" s="56"/>
    </row>
  </sheetData>
  <mergeCells count="2">
    <mergeCell ref="E3:G12"/>
    <mergeCell ref="B1:D1"/>
  </mergeCells>
  <phoneticPr fontId="2" type="noConversion"/>
  <pageMargins left="0.7" right="0.7" top="0.75" bottom="0.75" header="0.3" footer="0.3"/>
  <pageSetup paperSize="9" orientation="portrait" r:id="rId1"/>
  <ignoredErrors>
    <ignoredError sqref="C6:D6"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Lembar kerja</vt:lpstr>
      </vt:variant>
      <vt:variant>
        <vt:i4>4</vt:i4>
      </vt:variant>
    </vt:vector>
  </HeadingPairs>
  <TitlesOfParts>
    <vt:vector size="4" baseType="lpstr">
      <vt:lpstr>Mulai</vt:lpstr>
      <vt:lpstr>Pengeluaran</vt:lpstr>
      <vt:lpstr>Pendapatan</vt:lpstr>
      <vt:lpstr>Ringkasan Laba-Rugi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2018-05-25T11:32:03Z</dcterms:created>
  <dcterms:modified xsi:type="dcterms:W3CDTF">2019-01-23T07:04:34Z</dcterms:modified>
</cp:coreProperties>
</file>

<file path=docProps/custom.xml><?xml version="1.0" encoding="utf-8"?>
<Properties xmlns="http://schemas.openxmlformats.org/officeDocument/2006/custom-properties" xmlns:vt="http://schemas.openxmlformats.org/officeDocument/2006/docPropsVTypes"/>
</file>