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09"/>
  <workbookPr codeName="ThisWorkbook"/>
  <mc:AlternateContent xmlns:mc="http://schemas.openxmlformats.org/markup-compatibility/2006">
    <mc:Choice Requires="x15">
      <x15ac:absPath xmlns:x15ac="http://schemas.microsoft.com/office/spreadsheetml/2010/11/ac" url="C:\MIC_060\Template\HOAllSep\Excel\"/>
    </mc:Choice>
  </mc:AlternateContent>
  <bookViews>
    <workbookView xWindow="240" yWindow="45" windowWidth="20730" windowHeight="10035" tabRatio="645"/>
  </bookViews>
  <sheets>
    <sheet name="Beranda" sheetId="1" r:id="rId1"/>
    <sheet name="Detail Pribadi" sheetId="2" r:id="rId2"/>
    <sheet name="Detail Perjalanan" sheetId="3" r:id="rId3"/>
    <sheet name="Hotel dan Aktivitas" sheetId="4" r:id="rId4"/>
    <sheet name="Penyewaan Mobil" sheetId="5" r:id="rId5"/>
    <sheet name="Detail Darurat" sheetId="6" r:id="rId6"/>
  </sheets>
  <definedNames>
    <definedName name="CarRentalCount">IF('Penyewaan Mobil'!$D$4="Ya",COUNTA('Penyewaan Mobil'!$B$5:$B$11),0)</definedName>
    <definedName name="CarRentalEntry">IF('Penyewaan Mobil'!$D$4="Ya",COUNTA('Penyewaan Mobil'!$D$5:$D$11),CarRentalCount)</definedName>
    <definedName name="EmergencyCount">COUNTA('Detail Darurat'!$A$4:$A$9,'Detail Darurat'!$E$4:$E$6)</definedName>
    <definedName name="EmergencyEntry">COUNTA('Detail Darurat'!$C$4:$C$9,'Detail Darurat'!$G$4:$G$7)</definedName>
    <definedName name="HotelCount">COUNTA('Hotel dan Aktivitas'!$A$4:$A$10)+IF('Hotel dan Aktivitas'!$G$4&lt;&gt;"",COUNTA('Hotel dan Aktivitas'!$E$5:$E$7),0)+IF('Hotel dan Aktivitas'!$G$8&lt;&gt;"",COUNTA('Hotel dan Aktivitas'!$E$9:$E$11),0)+IF('Hotel dan Aktivitas'!$G$12&lt;&gt;"",COUNTA('Hotel dan Aktivitas'!$E$13:$E$15),0)</definedName>
    <definedName name="HotelEntry">COUNTA('Hotel dan Aktivitas'!$C$4:$C$10)+IF('Hotel dan Aktivitas'!$G$4&lt;&gt;"",COUNTA('Hotel dan Aktivitas'!$G$5:$G$7),0)+IF('Hotel dan Aktivitas'!$G$8&lt;&gt;"",COUNTA('Hotel dan Aktivitas'!$G$9:$G$11),0)+IF('Hotel dan Aktivitas'!$G$12&lt;&gt;"",COUNTA('Hotel dan Aktivitas'!$G$13:$G$15),0)</definedName>
    <definedName name="PersonalCount">COUNTA('Detail Pribadi'!$A$3,'Detail Pribadi'!#REF!,'Detail Pribadi'!#REF!)</definedName>
    <definedName name="PersonalEntry">COUNTA('Detail Pribadi'!$B$4,'Detail Pribadi'!$E$3,'Detail Pribadi'!$E$5:$E$6)</definedName>
    <definedName name="TravelCount">COUNTA('Detail Perjalanan'!$A$4:$A$16,'Detail Perjalanan'!$D$4:$D$16)</definedName>
    <definedName name="TravelEntry">COUNTA('Detail Perjalanan'!$C$4:$C$8,'Detail Perjalanan'!$C$10:$C$11,'Detail Perjalanan'!$C$13:$C$15,'Detail Perjalanan'!$F$4:$F$11,'Detail Perjalanan'!$F$13:$F$14)</definedName>
  </definedNames>
  <calcPr calcId="152511"/>
</workbook>
</file>

<file path=xl/calcChain.xml><?xml version="1.0" encoding="utf-8"?>
<calcChain xmlns="http://schemas.openxmlformats.org/spreadsheetml/2006/main">
  <c r="B11" i="2" l="1"/>
  <c r="C8" i="6"/>
  <c r="E6" i="6"/>
  <c r="E4" i="6"/>
  <c r="D5" i="5"/>
  <c r="C9" i="4"/>
  <c r="C8" i="4"/>
  <c r="C4" i="4"/>
  <c r="D14" i="3"/>
  <c r="D13" i="3"/>
  <c r="D11" i="3"/>
  <c r="D10" i="3"/>
  <c r="D9" i="3"/>
  <c r="D8" i="3"/>
  <c r="D7" i="3"/>
  <c r="D6" i="3"/>
  <c r="D5" i="3"/>
  <c r="F4" i="3"/>
  <c r="D4" i="3"/>
  <c r="C4" i="3"/>
  <c r="C8" i="2" l="1"/>
  <c r="A9" i="6"/>
  <c r="A7" i="6"/>
  <c r="A6" i="6"/>
  <c r="A5" i="6"/>
  <c r="A4" i="6"/>
  <c r="B11" i="5"/>
  <c r="B10" i="5"/>
  <c r="B9" i="5"/>
  <c r="B8" i="5"/>
  <c r="B7" i="5"/>
  <c r="B6" i="5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A14" i="3"/>
  <c r="A13" i="3"/>
  <c r="A11" i="3"/>
  <c r="A10" i="3"/>
  <c r="A8" i="3"/>
  <c r="A7" i="3"/>
  <c r="A6" i="3"/>
  <c r="A5" i="3"/>
  <c r="C5" i="2"/>
  <c r="C3" i="2"/>
  <c r="A11" i="2" l="1"/>
  <c r="A3" i="2"/>
  <c r="B33" i="1" s="1"/>
  <c r="B34" i="1" s="1"/>
  <c r="B5" i="5"/>
  <c r="Q33" i="1" s="1"/>
  <c r="A8" i="6"/>
  <c r="A9" i="4"/>
  <c r="A8" i="4"/>
  <c r="A4" i="4"/>
  <c r="B13" i="5" l="1"/>
  <c r="C13" i="5" s="1"/>
  <c r="A12" i="4"/>
  <c r="B12" i="4" s="1"/>
  <c r="A4" i="3"/>
  <c r="Q34" i="1" l="1"/>
  <c r="A18" i="3"/>
  <c r="B18" i="3" s="1"/>
  <c r="V33" i="1" l="1"/>
  <c r="V34" i="1" s="1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<sst xmlns="http://schemas.openxmlformats.org/spreadsheetml/2006/main" count="96" uniqueCount="65">
  <si>
    <t>WS192</t>
  </si>
  <si>
    <t>Seattle</t>
  </si>
  <si>
    <t>Columbus</t>
  </si>
  <si>
    <t>Alpine Ski House</t>
  </si>
  <si>
    <t>789 Main Street</t>
  </si>
  <si>
    <t>CJ1234567</t>
  </si>
  <si>
    <t>Humongous Insurance</t>
  </si>
  <si>
    <t>Michael Alexander</t>
  </si>
  <si>
    <t>Michelle Alexander</t>
  </si>
  <si>
    <t>Sean P. Alexander</t>
  </si>
  <si>
    <t>Coho Vineyard &amp; Winery</t>
  </si>
  <si>
    <t>Blue Yonder Airlines</t>
  </si>
  <si>
    <t>987 North Fifth Street Columbus, TN 01234</t>
  </si>
  <si>
    <t>A1, A2,A3</t>
  </si>
  <si>
    <t>Nama Lengkap &amp; Nama Panggilan</t>
  </si>
  <si>
    <t>Alamat Rumah</t>
  </si>
  <si>
    <t>Telepon Rumah</t>
  </si>
  <si>
    <t>Telepon Seluer</t>
  </si>
  <si>
    <t>Detail Keberangkatan</t>
  </si>
  <si>
    <t>Detail Kepulangan</t>
  </si>
  <si>
    <t>Tanggal</t>
  </si>
  <si>
    <t>Maskapai Penerbangan</t>
  </si>
  <si>
    <t>Nomor Penerbangan</t>
  </si>
  <si>
    <t>Dari</t>
  </si>
  <si>
    <t>Waktu Keberangkatan</t>
  </si>
  <si>
    <t>Terminal/Gerbang Keberangkatan</t>
  </si>
  <si>
    <t>Kepada</t>
  </si>
  <si>
    <t>Waktu Ketibaan</t>
  </si>
  <si>
    <t>Lama Penerbangan</t>
  </si>
  <si>
    <t>6 jam</t>
  </si>
  <si>
    <t>Nomor Kursi</t>
  </si>
  <si>
    <t>Nomor Konfirmasi</t>
  </si>
  <si>
    <t>Sama</t>
  </si>
  <si>
    <t>Makanan</t>
  </si>
  <si>
    <t>Tanpa batasan</t>
  </si>
  <si>
    <t>Nomor Telepon Penerbangan</t>
  </si>
  <si>
    <t>Detail Masa Tinggal di Hotel / Penginapan</t>
  </si>
  <si>
    <t>Tanggal Reservasi</t>
  </si>
  <si>
    <t>Nama Hotel</t>
  </si>
  <si>
    <t>Alamat Hotel</t>
  </si>
  <si>
    <t>Nomor Telepon Hotel</t>
  </si>
  <si>
    <t>Hari/Waktu Check-in</t>
  </si>
  <si>
    <t>Hari/Waktu Check-out</t>
  </si>
  <si>
    <t>Detail Aktivitas Liburan</t>
  </si>
  <si>
    <t>Aktivitas 1</t>
  </si>
  <si>
    <t>Main Ski</t>
  </si>
  <si>
    <t>Tanggal/Waktu</t>
  </si>
  <si>
    <t>Aktivitas 2</t>
  </si>
  <si>
    <t>Aktivitas 3</t>
  </si>
  <si>
    <t>Informasi Penyewaan Mobil</t>
  </si>
  <si>
    <t>Menyewa mobil?</t>
  </si>
  <si>
    <t>Ya</t>
  </si>
  <si>
    <t>Perusahaan Penyewaan Mobil</t>
  </si>
  <si>
    <t>Hari/Waktu Penjemputan</t>
  </si>
  <si>
    <t>Hari/Waktu Pengantaran</t>
  </si>
  <si>
    <t>Tipe Kendaraan</t>
  </si>
  <si>
    <t>Nomor Telepon</t>
  </si>
  <si>
    <t>Detail Asuransi</t>
  </si>
  <si>
    <t>Detail Kontak Darurat</t>
  </si>
  <si>
    <t>Perusahaan Asuransi</t>
  </si>
  <si>
    <t>Nama / Hubungan / Telepon</t>
  </si>
  <si>
    <t>Jenis Pertanggungan</t>
  </si>
  <si>
    <t>Tanggal Pembelian</t>
  </si>
  <si>
    <t>Tanggal Pertanggungan</t>
  </si>
  <si>
    <t>Ekonomi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</si>
</sst>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&lt;=9999999]###\-####;\(###\)\ ###\-####"/>
    <numFmt numFmtId="165" formatCode="[$-F400]h:mm:ss\ AM/PM"/>
    <numFmt numFmtId="166" formatCode="m/d/yyyy\ hh:mm\ AM/PM"/>
  </numFmts>
  <fonts count="22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79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165" fontId="15" fillId="0" borderId="7" xfId="5" applyNumberFormat="1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164" fontId="15" fillId="0" borderId="7" xfId="5" applyNumberFormat="1" applyBorder="1">
      <alignment horizontal="left" vertical="center" indent="1"/>
    </xf>
    <xf numFmtId="166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0" fontId="13" fillId="2" borderId="0" xfId="4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2" borderId="0" xfId="4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Judul" xfId="2" builtinId="15" customBuiltin="1"/>
    <cellStyle name="Judul 1" xfId="3" builtinId="16" customBuiltin="1"/>
    <cellStyle name="Normal" xfId="0" builtinId="0" customBuiltin="1"/>
    <cellStyle name="Persen" xfId="1" builtinId="5"/>
    <cellStyle name="Table Headings" xfId="4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Detail Pribadi'!A1"/><Relationship Id="rId7" Type="http://schemas.openxmlformats.org/officeDocument/2006/relationships/hyperlink" Target="#'Hotel dan Aktivitas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Detail Darurat'!A1"/><Relationship Id="rId5" Type="http://schemas.openxmlformats.org/officeDocument/2006/relationships/hyperlink" Target="#'Detail Perjalanan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Penyewaan Mobil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tel dan Aktivitas'!A1"/><Relationship Id="rId13" Type="http://schemas.openxmlformats.org/officeDocument/2006/relationships/hyperlink" Target="#'Detail Darurat'!A1"/><Relationship Id="rId3" Type="http://schemas.openxmlformats.org/officeDocument/2006/relationships/hyperlink" Target="#Beranda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Detail Perjalanan'!A1"/><Relationship Id="rId11" Type="http://schemas.openxmlformats.org/officeDocument/2006/relationships/hyperlink" Target="#'Penyewaan Mobil'!A1"/><Relationship Id="rId5" Type="http://schemas.openxmlformats.org/officeDocument/2006/relationships/image" Target="../media/image11.png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otel dan Aktivitas'!A1"/><Relationship Id="rId13" Type="http://schemas.openxmlformats.org/officeDocument/2006/relationships/hyperlink" Target="#'Detail Darurat'!A1"/><Relationship Id="rId3" Type="http://schemas.openxmlformats.org/officeDocument/2006/relationships/hyperlink" Target="#Beranda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hyperlink" Target="#'Penyewaan Mobil'!A1"/><Relationship Id="rId5" Type="http://schemas.openxmlformats.org/officeDocument/2006/relationships/hyperlink" Target="#'Detail Pribadi'!A1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Beranda!A1"/><Relationship Id="rId7" Type="http://schemas.openxmlformats.org/officeDocument/2006/relationships/hyperlink" Target="#'Detail Perjalanan'!A1"/><Relationship Id="rId12" Type="http://schemas.openxmlformats.org/officeDocument/2006/relationships/hyperlink" Target="#'Detail Darurat'!A1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Detail Pribadi'!A1"/><Relationship Id="rId10" Type="http://schemas.openxmlformats.org/officeDocument/2006/relationships/hyperlink" Target="#'Penyewaan Mobil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Detail Darurat'!A1"/><Relationship Id="rId3" Type="http://schemas.openxmlformats.org/officeDocument/2006/relationships/hyperlink" Target="#Beranda!A1"/><Relationship Id="rId7" Type="http://schemas.openxmlformats.org/officeDocument/2006/relationships/hyperlink" Target="#'Detail Perjalanan'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Detail Pribadi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dan Aktivitas'!A1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.png"/><Relationship Id="rId3" Type="http://schemas.openxmlformats.org/officeDocument/2006/relationships/hyperlink" Target="#Beranda!A1"/><Relationship Id="rId7" Type="http://schemas.openxmlformats.org/officeDocument/2006/relationships/hyperlink" Target="#'Detail Perjalanan'!A1"/><Relationship Id="rId12" Type="http://schemas.openxmlformats.org/officeDocument/2006/relationships/hyperlink" Target="#'Penyewaan Mobil'!A1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Detail Pribadi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dan Aktivitas'!A1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up 2" descr="Gambar perjalanan dengan kota, balon udara panas, mobil, pesawat, dan kapal pesiar" title="Artwork Templat Utama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Artwork Utama" descr="Gambar perjalanan dengan kota, balon udara panas, mobil, pesawat, dan kapal pesiar" title="Artwork Templat Utama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Gambar 7" descr="&quot;&quot;" title="Batas artwork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Info Pribadi" descr="&quot;&quot;" title="Informasi Pribadi">
          <a:hlinkClick xmlns:r="http://schemas.openxmlformats.org/officeDocument/2006/relationships" r:id="rId3" tooltip="Klik untuk menampilkan Detail Pribadi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Gambar 1" descr="&quot;&quot;" title="Tombol Informasi Pribadi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Kotak Teks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40" name="Kotak Teks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pribadi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Detail Perjalanan" descr="&quot;&quot;" title="Tombol Detail Perjalanan">
          <a:hlinkClick xmlns:r="http://schemas.openxmlformats.org/officeDocument/2006/relationships" r:id="rId5" tooltip="Klik untuk menampilkan Detail Perjalanan"/>
        </xdr:cNvPr>
        <xdr:cNvGrpSpPr/>
      </xdr:nvGrpSpPr>
      <xdr:grpSpPr>
        <a:xfrm>
          <a:off x="2082381" y="4381500"/>
          <a:ext cx="1600200" cy="640080"/>
          <a:chOff x="2039421" y="4543425"/>
          <a:chExt cx="1600200" cy="640080"/>
        </a:xfrm>
      </xdr:grpSpPr>
      <xdr:pic>
        <xdr:nvPicPr>
          <xdr:cNvPr id="4" name="Gambar 3" descr="&quot;&quot;" title="Tombol Detail Perjalana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Kotak Teks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79" name="Kotak Teks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Perjalanan</a:t>
            </a: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Detail Hotel &amp; Aktivitas" descr="&quot;&quot;" title="Tombol Detail Hotel dan Aktivitas">
          <a:hlinkClick xmlns:r="http://schemas.openxmlformats.org/officeDocument/2006/relationships" r:id="rId7" tooltip="Klik untuk menampilkan Detail Hotel &amp; Aktivitas"/>
        </xdr:cNvPr>
        <xdr:cNvGrpSpPr/>
      </xdr:nvGrpSpPr>
      <xdr:grpSpPr>
        <a:xfrm>
          <a:off x="4055254" y="4381500"/>
          <a:ext cx="1600200" cy="640080"/>
          <a:chOff x="4031629" y="4543425"/>
          <a:chExt cx="1600200" cy="640080"/>
        </a:xfrm>
      </xdr:grpSpPr>
      <xdr:pic>
        <xdr:nvPicPr>
          <xdr:cNvPr id="13" name="Gambar 12" descr="&quot;&quot;" title="Tombol Hotel dan Aktivitas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Kotak Teks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97" name="Kotak Teks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Hotel &amp; Aktivitas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Penyewaan Mobil" descr="&quot;&quot;" title="Tombol informasi Penyewaan Mobil">
          <a:hlinkClick xmlns:r="http://schemas.openxmlformats.org/officeDocument/2006/relationships" r:id="rId9" tooltip="Klik untuk menampilkan informasi Penyewaan Mobil"/>
        </xdr:cNvPr>
        <xdr:cNvGrpSpPr/>
      </xdr:nvGrpSpPr>
      <xdr:grpSpPr>
        <a:xfrm>
          <a:off x="6028127" y="4381500"/>
          <a:ext cx="1600200" cy="640080"/>
          <a:chOff x="6000594" y="4543425"/>
          <a:chExt cx="1600200" cy="640080"/>
        </a:xfrm>
      </xdr:grpSpPr>
      <xdr:pic>
        <xdr:nvPicPr>
          <xdr:cNvPr id="159" name="Gambar 158" descr="&quot;&quot;" title="Tombol informasi Penyewaan Mobil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Kotak Teks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120" name="Kotak Teks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Penyewaan Mobil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Detail Darurat" descr="&quot;&quot;" title="Tombol Defvtails Darurat">
          <a:hlinkClick xmlns:r="http://schemas.openxmlformats.org/officeDocument/2006/relationships" r:id="rId11" tooltip="Klik untuk menampilkan Detail Darurat"/>
        </xdr:cNvPr>
        <xdr:cNvGrpSpPr/>
      </xdr:nvGrpSpPr>
      <xdr:grpSpPr>
        <a:xfrm>
          <a:off x="8001000" y="4381500"/>
          <a:ext cx="1600200" cy="640080"/>
          <a:chOff x="8001000" y="4543425"/>
          <a:chExt cx="1600200" cy="640080"/>
        </a:xfrm>
      </xdr:grpSpPr>
      <xdr:pic>
        <xdr:nvPicPr>
          <xdr:cNvPr id="16" name="Gambar 15" descr="&quot;&quot;" title="Tombol Defvtails Darurat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Kotak Teks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177" name="Kotak Teks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Darurat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Batas artwork" descr="&quot;&quot;" title="Batas artwork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Artwork header" descr="Gambar balon udara panas di langit" title="Artwork Detail Pribadi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Informasi Pribadi" descr="&quot;&quot;" title="Informasi Pribadi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Artwork Judul" descr="&quot;&quot;" title="Informasi Pribadi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Judul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Informasi</a:t>
            </a:r>
          </a:p>
        </xdr:txBody>
      </xdr:sp>
      <xdr:sp macro="" textlink="">
        <xdr:nvSpPr>
          <xdr:cNvPr id="7" name="Subjudul"/>
          <xdr:cNvSpPr txBox="1"/>
        </xdr:nvSpPr>
        <xdr:spPr>
          <a:xfrm>
            <a:off x="4915517" y="1005601"/>
            <a:ext cx="732786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pribadi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95250</xdr:colOff>
      <xdr:row>0</xdr:row>
      <xdr:rowOff>361951</xdr:rowOff>
    </xdr:from>
    <xdr:to>
      <xdr:col>6</xdr:col>
      <xdr:colOff>438150</xdr:colOff>
      <xdr:row>0</xdr:row>
      <xdr:rowOff>846365</xdr:rowOff>
    </xdr:to>
    <xdr:grpSp>
      <xdr:nvGrpSpPr>
        <xdr:cNvPr id="8" name="Beranda" descr="&quot;&quot;" title="Tombol Beranda">
          <a:hlinkClick xmlns:r="http://schemas.openxmlformats.org/officeDocument/2006/relationships" r:id="rId3" tooltip="Klik untuk kembali ke lembar Beranda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Gambar 8" descr="Klik untuk kembali ke lembar Beranda" title="Tombol Beranda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Kotak Teks 9"/>
          <xdr:cNvSpPr txBox="1"/>
        </xdr:nvSpPr>
        <xdr:spPr>
          <a:xfrm>
            <a:off x="9228612" y="523875"/>
            <a:ext cx="688009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Beranda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up 14" descr="&quot;&quot;" title="Tombol Informasi Pribadi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Gambar 15" descr="&quot;&quot;" title="Tombol Info Pribadi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Kotak Teks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18" name="Kotak Teks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Personal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up 18" descr="&quot;&quot;" title="Tombol Detail Perjalanan">
          <a:hlinkClick xmlns:r="http://schemas.openxmlformats.org/officeDocument/2006/relationships" r:id="rId6" tooltip="Klik untuk menampilkan Detail Perjalanan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Gambar 19" descr="&quot;&quot;" title="Tombol Detail Perjalana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Kotak Teks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2" name="Kotak Teks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Perjalanan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up 22" descr="&quot;&quot;" title="Tombol Detail Hotel &amp; Aktivitas">
          <a:hlinkClick xmlns:r="http://schemas.openxmlformats.org/officeDocument/2006/relationships" r:id="rId8" tooltip="Klik untuk menampilkan Detail Hotel &amp; Aktivitas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Gambar 23" descr="&quot;&quot;" title="Tombol Detail Hotel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Kotak Teks 24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6" name="Kotak Teks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Hotel &amp; Aktivitas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Penyewaan Mobil" descr="&quot;&quot;" title="Tombol Penyewaan Mobil">
          <a:hlinkClick xmlns:r="http://schemas.openxmlformats.org/officeDocument/2006/relationships" r:id="rId11" tooltip="Klik untuk menampilkan informasi Penyewaan Mobil"/>
        </xdr:cNvPr>
        <xdr:cNvGrpSpPr/>
      </xdr:nvGrpSpPr>
      <xdr:grpSpPr>
        <a:xfrm>
          <a:off x="5738280" y="5076825"/>
          <a:ext cx="1440152" cy="598159"/>
          <a:chOff x="5706630" y="2040675"/>
          <a:chExt cx="1440152" cy="598159"/>
        </a:xfrm>
      </xdr:grpSpPr>
      <xdr:pic>
        <xdr:nvPicPr>
          <xdr:cNvPr id="28" name="Gambar 27" descr="&quot;&quot;" title="Tombol informasi Penyewaan Mobil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Kotak Teks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30" name="Kotak Teks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Penyewaan Mobil</a:t>
            </a: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Detail Darurat" title="Tombol Defvtails Darurat">
          <a:hlinkClick xmlns:r="http://schemas.openxmlformats.org/officeDocument/2006/relationships" r:id="rId13" tooltip="Klik untuk menampilkan Detail Darurat"/>
        </xdr:cNvPr>
        <xdr:cNvGrpSpPr/>
      </xdr:nvGrpSpPr>
      <xdr:grpSpPr>
        <a:xfrm>
          <a:off x="7343700" y="5076825"/>
          <a:ext cx="1447772" cy="601968"/>
          <a:chOff x="7458000" y="2028750"/>
          <a:chExt cx="1447772" cy="601968"/>
        </a:xfrm>
      </xdr:grpSpPr>
      <xdr:pic>
        <xdr:nvPicPr>
          <xdr:cNvPr id="32" name="Gambar 31" descr="&quot;&quot;" title="Tombol Defvtails Darurat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Kotak Teks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34" name="Kotak Teks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Darurat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Artwork header" descr="Gambar pesawat di langit" title="Artwork Perjalana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Detail Perjalanan" descr="&quot;&quot;" title="Detail Perjalanan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Artwork Judul" descr="&quot;&quot;" title="Travel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Judul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6" name="Subjudul"/>
          <xdr:cNvSpPr txBox="1"/>
        </xdr:nvSpPr>
        <xdr:spPr>
          <a:xfrm>
            <a:off x="4949319" y="974288"/>
            <a:ext cx="673016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Travel</a:t>
            </a:r>
          </a:p>
        </xdr:txBody>
      </xdr:sp>
    </xdr:grpSp>
    <xdr:clientData/>
  </xdr:twoCellAnchor>
  <xdr:twoCellAnchor editAs="absolute">
    <xdr:from>
      <xdr:col>5</xdr:col>
      <xdr:colOff>1785937</xdr:colOff>
      <xdr:row>0</xdr:row>
      <xdr:rowOff>314326</xdr:rowOff>
    </xdr:from>
    <xdr:to>
      <xdr:col>6</xdr:col>
      <xdr:colOff>776287</xdr:colOff>
      <xdr:row>0</xdr:row>
      <xdr:rowOff>798740</xdr:rowOff>
    </xdr:to>
    <xdr:grpSp>
      <xdr:nvGrpSpPr>
        <xdr:cNvPr id="7" name="Beranda" descr="&quot;&quot;" title="Tombol Beranda">
          <a:hlinkClick xmlns:r="http://schemas.openxmlformats.org/officeDocument/2006/relationships" r:id="rId3" tooltip="Klik untuk kembali ke lembar Beranda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Gambar 7" descr="Klik untuk kembali ke lembar Beranda" title="Tombol Beranda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Kotak Teks 8"/>
          <xdr:cNvSpPr txBox="1"/>
        </xdr:nvSpPr>
        <xdr:spPr>
          <a:xfrm>
            <a:off x="9219087" y="523875"/>
            <a:ext cx="688009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Beranda</a:t>
            </a: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up 9" descr="&quot;&quot;" title="Tombol Informasi Pribadi">
          <a:hlinkClick xmlns:r="http://schemas.openxmlformats.org/officeDocument/2006/relationships" r:id="rId5" tooltip="Klik untuk menampilkan informasi Pribadi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Gambar 10" descr="&quot;&quot;" title="Tombol Informasi Pribadi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Kotak Teks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13" name="Kotak Teks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Personal</a:t>
            </a: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up 13" descr="&quot;&quot;" title="Tombol Detail Perjalanan"/>
        <xdr:cNvGrpSpPr/>
      </xdr:nvGrpSpPr>
      <xdr:grpSpPr>
        <a:xfrm>
          <a:off x="2717940" y="5924550"/>
          <a:ext cx="1451582" cy="598159"/>
          <a:chOff x="2493150" y="2035950"/>
          <a:chExt cx="1451582" cy="598159"/>
        </a:xfrm>
      </xdr:grpSpPr>
      <xdr:pic>
        <xdr:nvPicPr>
          <xdr:cNvPr id="15" name="Gambar 14" descr="&quot;&quot;" title="Tombol Detail Perjalana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Kotak Teks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17" name="Kotak Teks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Perjalanan</a:t>
            </a: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Grup 17" descr="&quot;&quot;" title="Tombol Detail Hotel &amp; Aktivitas">
          <a:hlinkClick xmlns:r="http://schemas.openxmlformats.org/officeDocument/2006/relationships" r:id="rId8" tooltip="Klik untuk menampilkan Detail Hotel &amp; Aktivitas"/>
        </xdr:cNvPr>
        <xdr:cNvGrpSpPr/>
      </xdr:nvGrpSpPr>
      <xdr:grpSpPr>
        <a:xfrm>
          <a:off x="4334790" y="5924550"/>
          <a:ext cx="1447772" cy="598159"/>
          <a:chOff x="4112393" y="2033550"/>
          <a:chExt cx="1447772" cy="598159"/>
        </a:xfrm>
      </xdr:grpSpPr>
      <xdr:pic>
        <xdr:nvPicPr>
          <xdr:cNvPr id="19" name="Gambar 18" descr="&quot;&quot;" title="Tombol Detail Hotel &amp; Aktivitas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Kotak Teks 19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1" name="Kotak Teks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Hotel &amp; Aktivitas</a:t>
            </a: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up 21" descr="&quot;&quot;" title="Tombol Penyewaan Mobil">
          <a:hlinkClick xmlns:r="http://schemas.openxmlformats.org/officeDocument/2006/relationships" r:id="rId11" tooltip="Klik untuk menampilkan informasi Penyewaan Mobil"/>
        </xdr:cNvPr>
        <xdr:cNvGrpSpPr/>
      </xdr:nvGrpSpPr>
      <xdr:grpSpPr>
        <a:xfrm>
          <a:off x="5947830" y="5924550"/>
          <a:ext cx="1440152" cy="598159"/>
          <a:chOff x="5706630" y="2040675"/>
          <a:chExt cx="1440152" cy="598159"/>
        </a:xfrm>
      </xdr:grpSpPr>
      <xdr:pic>
        <xdr:nvPicPr>
          <xdr:cNvPr id="23" name="Gambar 22" descr="&quot;&quot;" title="Tombol informasi Penyewaan Mobil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Kotak Teks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25" name="Kotak Teks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Penyewaan Mobil</a:t>
            </a: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up 25" descr="&quot;&quot;" title="Tombol Defvtails Darurat">
          <a:hlinkClick xmlns:r="http://schemas.openxmlformats.org/officeDocument/2006/relationships" r:id="rId13" tooltip="Klik untuk menampilkan Detail Darurat"/>
        </xdr:cNvPr>
        <xdr:cNvGrpSpPr/>
      </xdr:nvGrpSpPr>
      <xdr:grpSpPr>
        <a:xfrm>
          <a:off x="7553250" y="5924550"/>
          <a:ext cx="1447772" cy="601968"/>
          <a:chOff x="7458000" y="2028750"/>
          <a:chExt cx="1447772" cy="601968"/>
        </a:xfrm>
      </xdr:grpSpPr>
      <xdr:pic>
        <xdr:nvPicPr>
          <xdr:cNvPr id="27" name="Gambar 26" descr="&quot;&quot;" title="Tombol Defvtails Darurat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Kotak Teks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9" name="Kotak Teks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Darurat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Artwork header" descr="Gambar gedung-gedung kota dan gunung" title="Artwork Hotel dan Aktivitas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Detail Hotel &amp; Aktivitas" descr="&quot;&quot;" title="Detail Hotel &amp; Aktivitas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Artwork Judul" descr="&quot;&quot;" title="Detail Hotel &amp; Aktivita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Judul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3600">
                <a:solidFill>
                  <a:srgbClr val="F49914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6" name="Subjudul"/>
          <xdr:cNvSpPr txBox="1"/>
        </xdr:nvSpPr>
        <xdr:spPr>
          <a:xfrm>
            <a:off x="4572351" y="974287"/>
            <a:ext cx="1498024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Hotel &amp; Aktivitas</a:t>
            </a: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Beranda" descr="&quot;&quot;" title="Tombol Beranda">
          <a:hlinkClick xmlns:r="http://schemas.openxmlformats.org/officeDocument/2006/relationships" r:id="rId3" tooltip="Klik untuk kembali ke lembar Beranda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Gambar 7" descr="Klik untuk kembali ke lembar Beranda" title="Tombol Beranda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Kotak Teks 8"/>
          <xdr:cNvSpPr txBox="1"/>
        </xdr:nvSpPr>
        <xdr:spPr>
          <a:xfrm>
            <a:off x="9219087" y="523875"/>
            <a:ext cx="688009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Beranda</a:t>
            </a: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up 9" descr="&quot;&quot;" title="Tombol Informasi Pribadi">
          <a:hlinkClick xmlns:r="http://schemas.openxmlformats.org/officeDocument/2006/relationships" r:id="rId5" tooltip="Klik untuk menampilkan informasi Pribadi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Gambar 10" descr="&quot;&quot;" title="Tombol Informasi Pribadi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Kotak Teks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13" name="Kotak Teks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Personal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up 13" descr="&quot;&quot;" title="Tombol Detail Perjalanan">
          <a:hlinkClick xmlns:r="http://schemas.openxmlformats.org/officeDocument/2006/relationships" r:id="rId7" tooltip="Klik untuk menampilkan Detail Perjalanan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Gambar 14" descr="&quot;&quot;" title="Tombol Detail Perjalana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Kotak Teks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17" name="Kotak Teks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Perjalanan</a:t>
            </a: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up 17" descr="&quot;&quot;" title="Tombol Detail Hotel &amp; Aktivitas"/>
        <xdr:cNvGrpSpPr/>
      </xdr:nvGrpSpPr>
      <xdr:grpSpPr>
        <a:xfrm>
          <a:off x="4344315" y="5448300"/>
          <a:ext cx="1447772" cy="598159"/>
          <a:chOff x="4112393" y="2033550"/>
          <a:chExt cx="1447772" cy="598159"/>
        </a:xfrm>
      </xdr:grpSpPr>
      <xdr:pic>
        <xdr:nvPicPr>
          <xdr:cNvPr id="19" name="Gambar 18" descr="&quot;&quot;" title="Tombol Detail Hotel &amp; Aktivitas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Kotak Teks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1" name="Kotak Teks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Hotel &amp; Aktivitas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up 21" descr="&quot;&quot;" title="Tombol Penyewaan Mobil">
          <a:hlinkClick xmlns:r="http://schemas.openxmlformats.org/officeDocument/2006/relationships" r:id="rId10" tooltip="Klik untuk menampilkan informasi Penyewaan Mobil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Gambar 22" descr="&quot;&quot;" title="Tombol informasi Penyewaan Mobil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Kotak Teks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25" name="Kotak Teks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Penyewaan Mobil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up 25" descr="&quot;&quot;" title="Tombol Defvtails Darurat">
          <a:hlinkClick xmlns:r="http://schemas.openxmlformats.org/officeDocument/2006/relationships" r:id="rId12" tooltip="Klik untuk menampilkan Detail Darurat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Gambar 26" descr="&quot;&quot;" title="Tombol Defvtails Darurat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Kotak Teks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9" name="Kotak Teks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Darurat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781050</xdr:colOff>
      <xdr:row>1</xdr:row>
      <xdr:rowOff>0</xdr:rowOff>
    </xdr:to>
    <xdr:pic>
      <xdr:nvPicPr>
        <xdr:cNvPr id="2" name="Artwork header" descr="Gambar mobil yang dikendarai di jalan yang berliku menuju sebuah kota di kejauhan" title="Artwork Penyewaan Mobil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2</xdr:col>
      <xdr:colOff>1671638</xdr:colOff>
      <xdr:row>0</xdr:row>
      <xdr:rowOff>285750</xdr:rowOff>
    </xdr:from>
    <xdr:to>
      <xdr:col>3</xdr:col>
      <xdr:colOff>1890713</xdr:colOff>
      <xdr:row>0</xdr:row>
      <xdr:rowOff>1190625</xdr:rowOff>
    </xdr:to>
    <xdr:grpSp>
      <xdr:nvGrpSpPr>
        <xdr:cNvPr id="10" name="Informasi Penyewaan Mobil" descr="&quot;&quot;" title="Informasi Penyewaan Mobil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Artwork Judul" descr="&quot;&quot;" title="Informasi Penyewaan Mobil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Judul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Informasi</a:t>
            </a:r>
          </a:p>
        </xdr:txBody>
      </xdr:sp>
      <xdr:sp macro="" textlink="">
        <xdr:nvSpPr>
          <xdr:cNvPr id="13" name="Subjudul"/>
          <xdr:cNvSpPr txBox="1"/>
        </xdr:nvSpPr>
        <xdr:spPr>
          <a:xfrm>
            <a:off x="4508786" y="974287"/>
            <a:ext cx="1565874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Penyewaan Mobil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3</xdr:col>
      <xdr:colOff>3790949</xdr:colOff>
      <xdr:row>0</xdr:row>
      <xdr:rowOff>390526</xdr:rowOff>
    </xdr:from>
    <xdr:to>
      <xdr:col>4</xdr:col>
      <xdr:colOff>628649</xdr:colOff>
      <xdr:row>0</xdr:row>
      <xdr:rowOff>874940</xdr:rowOff>
    </xdr:to>
    <xdr:grpSp>
      <xdr:nvGrpSpPr>
        <xdr:cNvPr id="14" name="Beranda" descr="&quot;&quot;" title="Tombol Beranda">
          <a:hlinkClick xmlns:r="http://schemas.openxmlformats.org/officeDocument/2006/relationships" r:id="rId3" tooltip="Klik untuk kembali ke lembar Beranda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Gambar 14" descr="Klik untuk kembali ke lembar Beranda" title="Beranda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Kotak Teks 15"/>
          <xdr:cNvSpPr txBox="1"/>
        </xdr:nvSpPr>
        <xdr:spPr>
          <a:xfrm>
            <a:off x="9219087" y="523875"/>
            <a:ext cx="688009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Beranda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up 16" descr="&quot;&quot;" title="Tombol Informasi Pribadi">
          <a:hlinkClick xmlns:r="http://schemas.openxmlformats.org/officeDocument/2006/relationships" r:id="rId5" tooltip="Klik untuk menampilkan informasi Pribadi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Gambar 17" descr="&quot;&quot;" title="Tombol Informasi Pribadi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Kotak Teks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20" name="Kotak Teks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Personal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up 20" descr="&quot;&quot;" title="Tombol Detail Perjalanan">
          <a:hlinkClick xmlns:r="http://schemas.openxmlformats.org/officeDocument/2006/relationships" r:id="rId7" tooltip="Klik untuk menampilkan Detail Perjalanan"/>
        </xdr:cNvPr>
        <xdr:cNvGrpSpPr/>
      </xdr:nvGrpSpPr>
      <xdr:grpSpPr>
        <a:xfrm>
          <a:off x="1879740" y="5153025"/>
          <a:ext cx="1994507" cy="598159"/>
          <a:chOff x="2493150" y="2035950"/>
          <a:chExt cx="1451582" cy="598159"/>
        </a:xfrm>
      </xdr:grpSpPr>
      <xdr:pic>
        <xdr:nvPicPr>
          <xdr:cNvPr id="22" name="Gambar 21" descr="&quot;&quot;" title="Tombol Detail Perjalana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Kotak Teks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4" name="Kotak Teks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Perjalanan</a:t>
            </a: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up 24" descr="&quot;&quot;" title="Tombol Detail Hotel &amp; Aktivitas">
          <a:hlinkClick xmlns:r="http://schemas.openxmlformats.org/officeDocument/2006/relationships" r:id="rId9" tooltip="Klik untuk menampilkan Detail Hotel &amp; Aktivitas"/>
        </xdr:cNvPr>
        <xdr:cNvGrpSpPr/>
      </xdr:nvGrpSpPr>
      <xdr:grpSpPr>
        <a:xfrm>
          <a:off x="4039515" y="5153025"/>
          <a:ext cx="1447772" cy="598159"/>
          <a:chOff x="4112393" y="2033550"/>
          <a:chExt cx="1447772" cy="598159"/>
        </a:xfrm>
      </xdr:grpSpPr>
      <xdr:pic>
        <xdr:nvPicPr>
          <xdr:cNvPr id="26" name="Gambar 25" descr="&quot;&quot;" title="Tombol Detail Hotel &amp; Aktivitas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Kotak Teks 26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8" name="Kotak Teks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Hotel &amp; Aktivitas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up 28" descr="&quot;&quot;" title="Tombol Penyewaan Mobil"/>
        <xdr:cNvGrpSpPr/>
      </xdr:nvGrpSpPr>
      <xdr:grpSpPr>
        <a:xfrm>
          <a:off x="5652555" y="5153025"/>
          <a:ext cx="1440152" cy="598159"/>
          <a:chOff x="5706630" y="2040675"/>
          <a:chExt cx="1440152" cy="598159"/>
        </a:xfrm>
      </xdr:grpSpPr>
      <xdr:pic>
        <xdr:nvPicPr>
          <xdr:cNvPr id="30" name="Gambar 29" descr="&quot;&quot;" title="Tombol informasi Penyewaan Mobil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Kotak Teks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32" name="Kotak Teks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Penyewaan Mobil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up 32" descr="&quot;&quot;" title="Tombol Defvtails Darurat">
          <a:hlinkClick xmlns:r="http://schemas.openxmlformats.org/officeDocument/2006/relationships" r:id="rId13" tooltip="Klik untuk menampilkan Detail Darurat"/>
        </xdr:cNvPr>
        <xdr:cNvGrpSpPr/>
      </xdr:nvGrpSpPr>
      <xdr:grpSpPr>
        <a:xfrm>
          <a:off x="7257975" y="5153025"/>
          <a:ext cx="1447772" cy="601968"/>
          <a:chOff x="7458000" y="2028750"/>
          <a:chExt cx="1447772" cy="601968"/>
        </a:xfrm>
      </xdr:grpSpPr>
      <xdr:pic>
        <xdr:nvPicPr>
          <xdr:cNvPr id="34" name="Gambar 33" descr="&quot;&quot;" title="Tombol Defvtails Darurat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Kotak Teks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36" name="Kotak Teks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Darurat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Artwork header" descr="Gambar kapal pesiar di lautan" title="Artwork Detail Darurat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Darurat" descr="&quot;&quot;" title="Detail Darurat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Artwork Judul" descr="&quot;&quot;" title="Detail Darura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Judul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6" name="Subjudul"/>
          <xdr:cNvSpPr txBox="1"/>
        </xdr:nvSpPr>
        <xdr:spPr>
          <a:xfrm>
            <a:off x="4750915" y="963851"/>
            <a:ext cx="1068625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Emergency</a:t>
            </a:r>
          </a:p>
        </xdr:txBody>
      </xdr:sp>
    </xdr:grpSp>
    <xdr:clientData/>
  </xdr:twoCellAnchor>
  <xdr:twoCellAnchor editAs="absolute">
    <xdr:from>
      <xdr:col>6</xdr:col>
      <xdr:colOff>1428749</xdr:colOff>
      <xdr:row>0</xdr:row>
      <xdr:rowOff>361951</xdr:rowOff>
    </xdr:from>
    <xdr:to>
      <xdr:col>7</xdr:col>
      <xdr:colOff>457199</xdr:colOff>
      <xdr:row>0</xdr:row>
      <xdr:rowOff>846365</xdr:rowOff>
    </xdr:to>
    <xdr:grpSp>
      <xdr:nvGrpSpPr>
        <xdr:cNvPr id="7" name="Beranda" descr="&quot;&quot;" title="Tombol Beranda">
          <a:hlinkClick xmlns:r="http://schemas.openxmlformats.org/officeDocument/2006/relationships" r:id="rId3" tooltip="Klik untuk kembali ke lembar Beranda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Gambar 7" descr="Klik untuk kembali ke lembar Beranda" title="Tombol Beranda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Kotak Teks 8"/>
          <xdr:cNvSpPr txBox="1"/>
        </xdr:nvSpPr>
        <xdr:spPr>
          <a:xfrm>
            <a:off x="9219087" y="523875"/>
            <a:ext cx="688009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Beranda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up 9" descr="&quot;&quot;" title="Tombol Informasi Pribadi">
          <a:hlinkClick xmlns:r="http://schemas.openxmlformats.org/officeDocument/2006/relationships" r:id="rId5" tooltip="Klik untuk menampilkan informasi Pribadi"/>
        </xdr:cNvPr>
        <xdr:cNvGrpSpPr/>
      </xdr:nvGrpSpPr>
      <xdr:grpSpPr>
        <a:xfrm>
          <a:off x="981075" y="4829175"/>
          <a:ext cx="1447772" cy="598159"/>
          <a:chOff x="904875" y="2057400"/>
          <a:chExt cx="1447772" cy="598159"/>
        </a:xfrm>
      </xdr:grpSpPr>
      <xdr:pic>
        <xdr:nvPicPr>
          <xdr:cNvPr id="11" name="Gambar 10" descr="&quot;&quot;" title="Tombol Informasi Pribadi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Kotak Teks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13" name="Kotak Teks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Personal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up 13" descr="&quot;&quot;" title="Tombol Detail Perjalanan">
          <a:hlinkClick xmlns:r="http://schemas.openxmlformats.org/officeDocument/2006/relationships" r:id="rId7" tooltip="Klik untuk menampilkan Detail Perjalanan"/>
        </xdr:cNvPr>
        <xdr:cNvGrpSpPr/>
      </xdr:nvGrpSpPr>
      <xdr:grpSpPr>
        <a:xfrm>
          <a:off x="2594115" y="4829175"/>
          <a:ext cx="1451582" cy="598159"/>
          <a:chOff x="2493150" y="2035950"/>
          <a:chExt cx="1451582" cy="598159"/>
        </a:xfrm>
      </xdr:grpSpPr>
      <xdr:pic>
        <xdr:nvPicPr>
          <xdr:cNvPr id="15" name="Gambar 14" descr="&quot;&quot;" title="Tombol Detail Perjalana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Kotak Teks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17" name="Kotak Teks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Perjalanan</a:t>
            </a: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up 17" descr="&quot;&quot;" title="Tombol Detail Hotel &amp; Aktivitas">
          <a:hlinkClick xmlns:r="http://schemas.openxmlformats.org/officeDocument/2006/relationships" r:id="rId9" tooltip="Klik untuk menampilkan Detail Hotel &amp; Aktivitas"/>
        </xdr:cNvPr>
        <xdr:cNvGrpSpPr/>
      </xdr:nvGrpSpPr>
      <xdr:grpSpPr>
        <a:xfrm>
          <a:off x="4210965" y="4829175"/>
          <a:ext cx="1447772" cy="598159"/>
          <a:chOff x="4112393" y="2033550"/>
          <a:chExt cx="1447772" cy="598159"/>
        </a:xfrm>
      </xdr:grpSpPr>
      <xdr:pic>
        <xdr:nvPicPr>
          <xdr:cNvPr id="19" name="Gambar 18" descr="&quot;&quot;" title="Tombol Detail Hotel &amp; Aktivitas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Kotak Teks 19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1" name="Kotak Teks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Hotel &amp; Aktivitas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up 21" descr="&quot;&quot;" title="Tombol Penyewaan Mobil">
          <a:hlinkClick xmlns:r="http://schemas.openxmlformats.org/officeDocument/2006/relationships" r:id="rId12" tooltip="Klik untuk menampilkan informasi Penyewaan Mobil"/>
        </xdr:cNvPr>
        <xdr:cNvGrpSpPr/>
      </xdr:nvGrpSpPr>
      <xdr:grpSpPr>
        <a:xfrm>
          <a:off x="5824005" y="4829175"/>
          <a:ext cx="1440152" cy="598159"/>
          <a:chOff x="5706630" y="2040675"/>
          <a:chExt cx="1440152" cy="598159"/>
        </a:xfrm>
      </xdr:grpSpPr>
      <xdr:pic>
        <xdr:nvPicPr>
          <xdr:cNvPr id="23" name="Gambar 22" descr="&quot;&quot;" title="Tombol informasi Penyewaan Mobil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Kotak Teks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</a:t>
            </a:r>
          </a:p>
        </xdr:txBody>
      </xdr:sp>
      <xdr:sp macro="" textlink="">
        <xdr:nvSpPr>
          <xdr:cNvPr id="25" name="Kotak Teks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Penyewaan Mobil</a:t>
            </a:r>
          </a:p>
        </xdr:txBody>
      </xdr:sp>
    </xdr:grpSp>
    <xdr:clientData/>
  </xdr:twoCellAnchor>
  <xdr:twoCellAnchor>
    <xdr:from>
      <xdr:col>6</xdr:col>
      <xdr:colOff>152325</xdr:colOff>
      <xdr:row>12</xdr:row>
      <xdr:rowOff>95250</xdr:rowOff>
    </xdr:from>
    <xdr:to>
      <xdr:col>6</xdr:col>
      <xdr:colOff>1600097</xdr:colOff>
      <xdr:row>16</xdr:row>
      <xdr:rowOff>49518</xdr:rowOff>
    </xdr:to>
    <xdr:grpSp>
      <xdr:nvGrpSpPr>
        <xdr:cNvPr id="26" name="Grup 25" descr="&quot;&quot;" title="Tombol Defvtails Darurat"/>
        <xdr:cNvGrpSpPr/>
      </xdr:nvGrpSpPr>
      <xdr:grpSpPr>
        <a:xfrm>
          <a:off x="7429425" y="4829175"/>
          <a:ext cx="1447772" cy="601968"/>
          <a:chOff x="7458000" y="2028750"/>
          <a:chExt cx="1447772" cy="601968"/>
        </a:xfrm>
      </xdr:grpSpPr>
      <xdr:pic>
        <xdr:nvPicPr>
          <xdr:cNvPr id="27" name="Gambar 26" descr="&quot;&quot;" title="Tombol Defvtails Darurat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Kotak Teks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detail </a:t>
            </a:r>
          </a:p>
        </xdr:txBody>
      </xdr:sp>
      <xdr:sp macro="" textlink="">
        <xdr:nvSpPr>
          <xdr:cNvPr id="29" name="Kotak Teks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Darurat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/>
  </sheetViews>
  <sheetFormatPr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/>
    </row>
    <row r="28" spans="1:26" x14ac:dyDescent="0.2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/>
    </row>
    <row r="29" spans="1:26" x14ac:dyDescent="0.2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/>
    </row>
    <row r="30" spans="1:26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/>
    </row>
    <row r="31" spans="1:26" x14ac:dyDescent="0.2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/>
    </row>
    <row r="32" spans="1:26" x14ac:dyDescent="0.2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/>
    </row>
    <row r="33" spans="1:26" ht="12.75" customHeight="1" x14ac:dyDescent="0.2">
      <c r="A33" s="15"/>
      <c r="B33" s="60">
        <f>PersonalEntry/PersonalCount</f>
        <v>1</v>
      </c>
      <c r="C33" s="61"/>
      <c r="D33" s="62"/>
      <c r="E33" s="16"/>
      <c r="F33" s="15"/>
      <c r="G33" s="60">
        <f ca="1">TravelEntry/TravelCount</f>
        <v>0.65</v>
      </c>
      <c r="H33" s="61"/>
      <c r="I33" s="62"/>
      <c r="J33" s="15"/>
      <c r="K33" s="15"/>
      <c r="L33" s="57">
        <f ca="1">HotelEntry/HotelCount</f>
        <v>0.53846153846153844</v>
      </c>
      <c r="M33" s="58"/>
      <c r="N33" s="59"/>
      <c r="O33" s="15"/>
      <c r="P33" s="15"/>
      <c r="Q33" s="60">
        <f ca="1">IF('Penyewaan Mobil'!D4="Ya",CarRentalEntry/CarRentalCount,1)</f>
        <v>0.2857142857142857</v>
      </c>
      <c r="R33" s="61"/>
      <c r="S33" s="62"/>
      <c r="T33" s="17"/>
      <c r="U33" s="15"/>
      <c r="V33" s="57">
        <f ca="1">EmergencyEntry/EmergencyCount</f>
        <v>0.625</v>
      </c>
      <c r="W33" s="58"/>
      <c r="X33" s="59"/>
      <c r="Y33" s="15"/>
      <c r="Z33"/>
    </row>
    <row r="34" spans="1:26" ht="21" customHeight="1" x14ac:dyDescent="0.2">
      <c r="A34" s="15"/>
      <c r="B34" s="63" t="str">
        <f>TEXT(B33,"0% ""lengkap""")</f>
        <v>100% lengkap</v>
      </c>
      <c r="C34" s="63"/>
      <c r="D34" s="63"/>
      <c r="E34" s="18"/>
      <c r="F34" s="19"/>
      <c r="G34" s="56" t="str">
        <f ca="1">TEXT(G33,"0% ""lengkap""")</f>
        <v>65% lengkap</v>
      </c>
      <c r="H34" s="56"/>
      <c r="I34" s="56"/>
      <c r="J34" s="19"/>
      <c r="K34" s="19"/>
      <c r="L34" s="56" t="str">
        <f ca="1">TEXT(L33,"0% ""lengkap""")</f>
        <v>54% lengkap</v>
      </c>
      <c r="M34" s="56"/>
      <c r="N34" s="56"/>
      <c r="O34" s="19"/>
      <c r="P34" s="19"/>
      <c r="Q34" s="56" t="str">
        <f ca="1">TEXT(Q33,"0% ""lengkap""")</f>
        <v>29% lengkap</v>
      </c>
      <c r="R34" s="56"/>
      <c r="S34" s="56"/>
      <c r="T34" s="19"/>
      <c r="U34" s="19"/>
      <c r="V34" s="56" t="str">
        <f ca="1">TEXT(V33,"0% ""lengkap""")</f>
        <v>63% lengkap</v>
      </c>
      <c r="W34" s="56"/>
      <c r="X34" s="56"/>
      <c r="Y34" s="15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/>
  </sheetViews>
  <sheetFormatPr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3.42578125" style="1" customWidth="1"/>
    <col min="5" max="5" width="33" style="1" customWidth="1"/>
    <col min="6" max="16384" width="9.140625" style="1"/>
  </cols>
  <sheetData>
    <row r="1" spans="1:5" ht="179.25" customHeight="1" x14ac:dyDescent="0.35">
      <c r="A1" s="12"/>
      <c r="B1" s="12"/>
      <c r="C1" s="12"/>
    </row>
    <row r="3" spans="1:5" ht="36" customHeight="1" x14ac:dyDescent="0.2">
      <c r="A3" s="10" t="str">
        <f>IF(COUNTA(B4:B8)&lt;1,"*","")</f>
        <v/>
      </c>
      <c r="B3" s="48" t="s">
        <v>14</v>
      </c>
      <c r="C3" s="45" t="str">
        <f>IF(E3="",1,"")</f>
        <v/>
      </c>
      <c r="D3" s="48" t="s">
        <v>15</v>
      </c>
      <c r="E3" s="41" t="s">
        <v>12</v>
      </c>
    </row>
    <row r="4" spans="1:5" ht="18" customHeight="1" x14ac:dyDescent="0.25">
      <c r="A4" s="4"/>
      <c r="B4" s="23" t="s">
        <v>7</v>
      </c>
      <c r="C4" s="25"/>
      <c r="E4" s="20"/>
    </row>
    <row r="5" spans="1:5" ht="18" customHeight="1" x14ac:dyDescent="0.2">
      <c r="A5" s="4"/>
      <c r="B5" s="50" t="s">
        <v>8</v>
      </c>
      <c r="C5" s="68" t="str">
        <f>IF(E5="",1,"")</f>
        <v/>
      </c>
      <c r="D5" s="65" t="s">
        <v>16</v>
      </c>
      <c r="E5" s="66">
        <v>3455550123</v>
      </c>
    </row>
    <row r="6" spans="1:5" ht="18" customHeight="1" x14ac:dyDescent="0.2">
      <c r="A6" s="4"/>
      <c r="B6" s="50" t="s">
        <v>9</v>
      </c>
      <c r="C6" s="68"/>
      <c r="D6" s="65"/>
      <c r="E6" s="67"/>
    </row>
    <row r="7" spans="1:5" ht="18" customHeight="1" x14ac:dyDescent="0.2">
      <c r="A7" s="4"/>
      <c r="B7" s="50"/>
      <c r="E7" s="20"/>
    </row>
    <row r="8" spans="1:5" ht="18" customHeight="1" x14ac:dyDescent="0.2">
      <c r="A8" s="4"/>
      <c r="B8" s="50"/>
      <c r="C8" s="69" t="str">
        <f>IF((E8=0)+(E8=""),1,"")</f>
        <v/>
      </c>
      <c r="D8" s="65" t="s">
        <v>17</v>
      </c>
      <c r="E8" s="66">
        <v>3455550124</v>
      </c>
    </row>
    <row r="9" spans="1:5" ht="18" customHeight="1" x14ac:dyDescent="0.2">
      <c r="B9" s="51"/>
      <c r="C9" s="69"/>
      <c r="D9" s="65"/>
      <c r="E9" s="67"/>
    </row>
    <row r="10" spans="1:5" ht="18" customHeight="1" x14ac:dyDescent="0.2">
      <c r="B10" s="7"/>
      <c r="C10" s="6"/>
      <c r="D10"/>
      <c r="E10" s="8"/>
    </row>
    <row r="11" spans="1:5" ht="18" customHeight="1" x14ac:dyDescent="0.2">
      <c r="A11" s="5">
        <f>PersonalEntry</f>
        <v>3</v>
      </c>
      <c r="B11" s="20" t="str">
        <f>IF(A11&lt;&gt;PersonalCount,"Ada detail penting yang hilang","Detail penting lengkap")</f>
        <v>Detail penting lengkap</v>
      </c>
    </row>
    <row r="18" spans="2:5" x14ac:dyDescent="0.2">
      <c r="B18" s="64"/>
      <c r="C18" s="64"/>
      <c r="D18" s="64"/>
      <c r="E18" s="64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PersonalCount</xm:f>
              </x14:cfvo>
              <x14:cfvo type="formula">
                <xm:f>PersonalCount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2.75" x14ac:dyDescent="0.2"/>
  <cols>
    <col min="1" max="1" width="13.85546875" style="1" customWidth="1"/>
    <col min="2" max="2" width="26.7109375" style="1" customWidth="1"/>
    <col min="3" max="3" width="28.42578125" style="1" customWidth="1"/>
    <col min="4" max="4" width="11" style="1" customWidth="1"/>
    <col min="5" max="5" width="26.7109375" style="1" customWidth="1"/>
    <col min="6" max="6" width="29.425781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2"/>
      <c r="B1" s="12"/>
    </row>
    <row r="2" spans="1:6" customFormat="1" x14ac:dyDescent="0.2">
      <c r="A2" s="1"/>
      <c r="B2" s="1"/>
    </row>
    <row r="3" spans="1:6" ht="36" customHeight="1" x14ac:dyDescent="0.2">
      <c r="B3" s="48" t="s">
        <v>18</v>
      </c>
      <c r="C3" s="48"/>
      <c r="E3" s="48" t="s">
        <v>19</v>
      </c>
      <c r="F3" s="48"/>
    </row>
    <row r="4" spans="1:6" ht="18" customHeight="1" x14ac:dyDescent="0.2">
      <c r="A4" s="45" t="str">
        <f ca="1">IF(C4="",1,"")</f>
        <v/>
      </c>
      <c r="B4" s="23" t="s">
        <v>20</v>
      </c>
      <c r="C4" s="24">
        <f ca="1">TODAY()+45</f>
        <v>41329</v>
      </c>
      <c r="D4" s="49" t="str">
        <f t="shared" ref="D4:D11" ca="1" si="0">IF(F4="",1,"")</f>
        <v/>
      </c>
      <c r="E4" s="23" t="s">
        <v>20</v>
      </c>
      <c r="F4" s="24">
        <f ca="1">TODAY()+51</f>
        <v>41335</v>
      </c>
    </row>
    <row r="5" spans="1:6" ht="18" customHeight="1" x14ac:dyDescent="0.2">
      <c r="A5" s="45" t="str">
        <f>IF(C5="",1,"")</f>
        <v/>
      </c>
      <c r="B5" s="50" t="s">
        <v>21</v>
      </c>
      <c r="C5" s="52" t="s">
        <v>11</v>
      </c>
      <c r="D5" s="49" t="str">
        <f t="shared" si="0"/>
        <v/>
      </c>
      <c r="E5" s="50" t="s">
        <v>21</v>
      </c>
      <c r="F5" s="52" t="s">
        <v>11</v>
      </c>
    </row>
    <row r="6" spans="1:6" ht="18" customHeight="1" x14ac:dyDescent="0.2">
      <c r="A6" s="45" t="str">
        <f>IF(C6="",1,"")</f>
        <v/>
      </c>
      <c r="B6" s="50" t="s">
        <v>22</v>
      </c>
      <c r="C6" s="52" t="s">
        <v>0</v>
      </c>
      <c r="D6" s="49">
        <f t="shared" si="0"/>
        <v>1</v>
      </c>
      <c r="E6" s="50" t="s">
        <v>22</v>
      </c>
      <c r="F6" s="52"/>
    </row>
    <row r="7" spans="1:6" ht="18" customHeight="1" x14ac:dyDescent="0.2">
      <c r="A7" s="45" t="str">
        <f>IF(C7="",1,"")</f>
        <v/>
      </c>
      <c r="B7" s="50" t="s">
        <v>23</v>
      </c>
      <c r="C7" s="52" t="s">
        <v>2</v>
      </c>
      <c r="D7" s="49" t="str">
        <f t="shared" si="0"/>
        <v/>
      </c>
      <c r="E7" s="50" t="s">
        <v>23</v>
      </c>
      <c r="F7" s="52" t="s">
        <v>1</v>
      </c>
    </row>
    <row r="8" spans="1:6" ht="18" customHeight="1" x14ac:dyDescent="0.2">
      <c r="A8" s="45" t="str">
        <f>IF(C8="",1,"")</f>
        <v/>
      </c>
      <c r="B8" s="50" t="s">
        <v>24</v>
      </c>
      <c r="C8" s="21">
        <v>0.52083333333333337</v>
      </c>
      <c r="D8" s="49">
        <f t="shared" si="0"/>
        <v>1</v>
      </c>
      <c r="E8" s="50" t="s">
        <v>24</v>
      </c>
      <c r="F8" s="21"/>
    </row>
    <row r="9" spans="1:6" ht="18" customHeight="1" x14ac:dyDescent="0.2">
      <c r="A9" s="45"/>
      <c r="B9" s="50" t="s">
        <v>25</v>
      </c>
      <c r="C9" s="52"/>
      <c r="D9" s="49">
        <f t="shared" si="0"/>
        <v>1</v>
      </c>
      <c r="E9" s="50" t="s">
        <v>25</v>
      </c>
      <c r="F9" s="52"/>
    </row>
    <row r="10" spans="1:6" ht="18" customHeight="1" x14ac:dyDescent="0.2">
      <c r="A10" s="45" t="str">
        <f>IF(C10="",1,"")</f>
        <v/>
      </c>
      <c r="B10" s="50" t="s">
        <v>26</v>
      </c>
      <c r="C10" s="52" t="s">
        <v>1</v>
      </c>
      <c r="D10" s="49">
        <f t="shared" si="0"/>
        <v>1</v>
      </c>
      <c r="E10" s="50" t="s">
        <v>26</v>
      </c>
      <c r="F10" s="52"/>
    </row>
    <row r="11" spans="1:6" ht="18" customHeight="1" x14ac:dyDescent="0.2">
      <c r="A11" s="45" t="str">
        <f>IF(C11="",1,"")</f>
        <v/>
      </c>
      <c r="B11" s="50" t="s">
        <v>27</v>
      </c>
      <c r="C11" s="21">
        <v>0.52222222222222225</v>
      </c>
      <c r="D11" s="49">
        <f t="shared" si="0"/>
        <v>1</v>
      </c>
      <c r="E11" s="50" t="s">
        <v>27</v>
      </c>
      <c r="F11" s="21"/>
    </row>
    <row r="12" spans="1:6" ht="18" customHeight="1" x14ac:dyDescent="0.2">
      <c r="A12" s="45"/>
      <c r="B12" s="50" t="s">
        <v>28</v>
      </c>
      <c r="C12" s="52" t="s">
        <v>29</v>
      </c>
      <c r="D12" s="49"/>
      <c r="E12" s="50" t="s">
        <v>28</v>
      </c>
      <c r="F12" s="52"/>
    </row>
    <row r="13" spans="1:6" ht="18" customHeight="1" x14ac:dyDescent="0.2">
      <c r="A13" s="45" t="str">
        <f>IF(C13="",1,"")</f>
        <v/>
      </c>
      <c r="B13" s="50" t="s">
        <v>30</v>
      </c>
      <c r="C13" s="52" t="s">
        <v>13</v>
      </c>
      <c r="D13" s="49">
        <f>IF(F13="",1,"")</f>
        <v>1</v>
      </c>
      <c r="E13" s="50" t="s">
        <v>30</v>
      </c>
      <c r="F13" s="52"/>
    </row>
    <row r="14" spans="1:6" ht="18" customHeight="1" x14ac:dyDescent="0.2">
      <c r="A14" s="45" t="str">
        <f>IF(C14="",1,"")</f>
        <v/>
      </c>
      <c r="B14" s="50" t="s">
        <v>31</v>
      </c>
      <c r="C14" s="52" t="s">
        <v>32</v>
      </c>
      <c r="D14" s="49">
        <f>IF(F14="",1,"")</f>
        <v>1</v>
      </c>
      <c r="E14" s="50" t="s">
        <v>31</v>
      </c>
      <c r="F14" s="52"/>
    </row>
    <row r="15" spans="1:6" ht="18" customHeight="1" x14ac:dyDescent="0.2">
      <c r="A15" s="45" t="str">
        <f>IF(C15="",1,"")</f>
        <v/>
      </c>
      <c r="B15" s="50" t="s">
        <v>33</v>
      </c>
      <c r="C15" s="52" t="s">
        <v>34</v>
      </c>
      <c r="D15" s="49"/>
      <c r="E15" s="50" t="s">
        <v>33</v>
      </c>
      <c r="F15" s="52"/>
    </row>
    <row r="16" spans="1:6" ht="18" customHeight="1" x14ac:dyDescent="0.2">
      <c r="A16" s="45"/>
      <c r="B16" s="51" t="s">
        <v>35</v>
      </c>
      <c r="C16" s="22">
        <v>1235550234</v>
      </c>
      <c r="D16" s="49"/>
      <c r="E16" s="51" t="s">
        <v>35</v>
      </c>
      <c r="F16" s="22">
        <v>1235550234</v>
      </c>
    </row>
    <row r="17" spans="1:6" ht="18" customHeight="1" x14ac:dyDescent="0.2"/>
    <row r="18" spans="1:6" ht="18" customHeight="1" x14ac:dyDescent="0.2">
      <c r="A18" s="5">
        <f ca="1">TravelEntry</f>
        <v>13</v>
      </c>
      <c r="B18" s="20" t="str">
        <f ca="1">IF(A18&lt;&gt;TravelCount,"Ada detail penting yang hilang","Detail penting lengkap")</f>
        <v>Ada detail penting yang hilang</v>
      </c>
    </row>
    <row r="24" spans="1:6" x14ac:dyDescent="0.2">
      <c r="B24" s="64"/>
      <c r="C24" s="64"/>
      <c r="D24" s="64"/>
      <c r="E24" s="64"/>
      <c r="F24" s="64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TravelCount</xm:f>
              </x14:cfvo>
              <x14:cfvo type="formula">
                <xm:f>TravelCount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2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</xm:sqref>
        </x14:conditionalFormatting>
        <x14:conditionalFormatting xmlns:xm="http://schemas.microsoft.com/office/excel/2006/main">
          <x14:cfRule type="iconSet" priority="1" id="{C3E76C03-4DC7-47AC-875A-FA15CF04EF2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/>
  </sheetViews>
  <sheetFormatPr defaultRowHeight="12.75" x14ac:dyDescent="0.2"/>
  <cols>
    <col min="1" max="1" width="6.42578125" style="1" customWidth="1"/>
    <col min="2" max="2" width="25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2"/>
      <c r="B1" s="12"/>
      <c r="C1" s="12"/>
    </row>
    <row r="2" spans="1:7" s="2" customFormat="1" x14ac:dyDescent="0.2">
      <c r="C2" s="3"/>
    </row>
    <row r="3" spans="1:7" ht="36" customHeight="1" x14ac:dyDescent="0.2">
      <c r="B3" s="48" t="s">
        <v>36</v>
      </c>
      <c r="C3" s="48"/>
      <c r="F3" s="48" t="s">
        <v>43</v>
      </c>
      <c r="G3" s="48"/>
    </row>
    <row r="4" spans="1:7" ht="18" customHeight="1" x14ac:dyDescent="0.2">
      <c r="A4" s="45" t="str">
        <f t="shared" ref="A4:A10" ca="1" si="0">IF(C4="",1,"")</f>
        <v/>
      </c>
      <c r="B4" s="23" t="s">
        <v>37</v>
      </c>
      <c r="C4" s="24">
        <f ca="1">TODAY()+45</f>
        <v>41329</v>
      </c>
      <c r="E4" s="9"/>
      <c r="F4" s="35" t="s">
        <v>44</v>
      </c>
      <c r="G4" s="36" t="s">
        <v>45</v>
      </c>
    </row>
    <row r="5" spans="1:7" ht="18" customHeight="1" x14ac:dyDescent="0.2">
      <c r="A5" s="45" t="str">
        <f t="shared" si="0"/>
        <v/>
      </c>
      <c r="B5" s="50" t="s">
        <v>38</v>
      </c>
      <c r="C5" s="52" t="s">
        <v>3</v>
      </c>
      <c r="E5" s="45">
        <f>IF(AND($G$4&lt;&gt;"",G5=""),1,"")</f>
        <v>1</v>
      </c>
      <c r="F5" s="30" t="s">
        <v>46</v>
      </c>
      <c r="G5" s="31"/>
    </row>
    <row r="6" spans="1:7" ht="18" customHeight="1" x14ac:dyDescent="0.2">
      <c r="A6" s="45" t="str">
        <f t="shared" si="0"/>
        <v/>
      </c>
      <c r="B6" s="50" t="s">
        <v>39</v>
      </c>
      <c r="C6" s="52" t="s">
        <v>4</v>
      </c>
      <c r="E6" s="45">
        <f>IF(AND($G$4&lt;&gt;"",G6=""),1,"")</f>
        <v>1</v>
      </c>
      <c r="F6" s="50" t="s">
        <v>37</v>
      </c>
      <c r="G6" s="32"/>
    </row>
    <row r="7" spans="1:7" ht="18" customHeight="1" x14ac:dyDescent="0.2">
      <c r="A7" s="45" t="str">
        <f t="shared" si="0"/>
        <v/>
      </c>
      <c r="B7" s="50" t="s">
        <v>40</v>
      </c>
      <c r="C7" s="27" t="s">
        <v>1</v>
      </c>
      <c r="E7" s="45">
        <f>IF(AND($G$4&lt;&gt;"",G7=""),1,"")</f>
        <v>1</v>
      </c>
      <c r="F7" s="33" t="s">
        <v>31</v>
      </c>
      <c r="G7" s="34"/>
    </row>
    <row r="8" spans="1:7" ht="18" customHeight="1" x14ac:dyDescent="0.2">
      <c r="A8" s="45" t="str">
        <f t="shared" ca="1" si="0"/>
        <v/>
      </c>
      <c r="B8" s="50" t="s">
        <v>41</v>
      </c>
      <c r="C8" s="28">
        <f ca="1">TODAY()+45.5</f>
        <v>41329.5</v>
      </c>
      <c r="E8" s="46"/>
      <c r="F8" s="35" t="s">
        <v>47</v>
      </c>
      <c r="G8" s="36" t="s">
        <v>10</v>
      </c>
    </row>
    <row r="9" spans="1:7" ht="18" customHeight="1" x14ac:dyDescent="0.2">
      <c r="A9" s="45" t="str">
        <f t="shared" ca="1" si="0"/>
        <v/>
      </c>
      <c r="B9" s="50" t="s">
        <v>42</v>
      </c>
      <c r="C9" s="28">
        <f ca="1">TODAY()+50.5</f>
        <v>41334.5</v>
      </c>
      <c r="E9" s="45">
        <f>IF(AND($G$8&lt;&gt;"",G9=""),1,"")</f>
        <v>1</v>
      </c>
      <c r="F9" s="30" t="s">
        <v>46</v>
      </c>
      <c r="G9" s="31"/>
    </row>
    <row r="10" spans="1:7" ht="18" customHeight="1" x14ac:dyDescent="0.2">
      <c r="A10" s="45" t="str">
        <f t="shared" si="0"/>
        <v/>
      </c>
      <c r="B10" s="51" t="s">
        <v>31</v>
      </c>
      <c r="C10" s="29" t="s">
        <v>5</v>
      </c>
      <c r="E10" s="45">
        <f>IF(AND($G$8&lt;&gt;"",G10=""),1,"")</f>
        <v>1</v>
      </c>
      <c r="F10" s="50" t="s">
        <v>37</v>
      </c>
      <c r="G10" s="32"/>
    </row>
    <row r="11" spans="1:7" ht="18" customHeight="1" x14ac:dyDescent="0.2">
      <c r="E11" s="45">
        <f>IF(AND($G$8&lt;&gt;"",G11=""),1,"")</f>
        <v>1</v>
      </c>
      <c r="F11" s="33" t="s">
        <v>31</v>
      </c>
      <c r="G11" s="34"/>
    </row>
    <row r="12" spans="1:7" ht="18" customHeight="1" x14ac:dyDescent="0.2">
      <c r="A12" s="5">
        <f ca="1">HotelEntry</f>
        <v>7</v>
      </c>
      <c r="B12" s="20" t="str">
        <f ca="1">IF(A12&lt;&gt;HotelCount,"Ada detail penting yang hilang","Detail penting lengkap")</f>
        <v>Ada detail penting yang hilang</v>
      </c>
      <c r="E12" s="37"/>
      <c r="F12" s="35" t="s">
        <v>48</v>
      </c>
      <c r="G12" s="36"/>
    </row>
    <row r="13" spans="1:7" ht="18" customHeight="1" x14ac:dyDescent="0.2">
      <c r="E13" s="45" t="str">
        <f>IF(AND($G$12&lt;&gt;"",G13=""),1,"")</f>
        <v/>
      </c>
      <c r="F13" s="30" t="s">
        <v>46</v>
      </c>
      <c r="G13" s="31"/>
    </row>
    <row r="14" spans="1:7" ht="18" customHeight="1" x14ac:dyDescent="0.2">
      <c r="E14" s="45" t="str">
        <f>IF(AND($G$12&lt;&gt;"",G14=""),1,"")</f>
        <v/>
      </c>
      <c r="F14" s="50" t="s">
        <v>37</v>
      </c>
      <c r="G14" s="32"/>
    </row>
    <row r="15" spans="1:7" ht="18" customHeight="1" x14ac:dyDescent="0.2">
      <c r="E15" s="45" t="str">
        <f>IF(AND($G$12&lt;&gt;"",G15=""),1,"")</f>
        <v/>
      </c>
      <c r="F15" s="51" t="s">
        <v>31</v>
      </c>
      <c r="G15" s="29"/>
    </row>
    <row r="18" spans="1:7" x14ac:dyDescent="0.2">
      <c r="A18" s="2"/>
    </row>
    <row r="19" spans="1:7" x14ac:dyDescent="0.2">
      <c r="C19" s="13"/>
    </row>
    <row r="20" spans="1:7" x14ac:dyDescent="0.2">
      <c r="C20" s="14"/>
    </row>
    <row r="21" spans="1:7" x14ac:dyDescent="0.2">
      <c r="C21" s="14"/>
    </row>
    <row r="22" spans="1:7" x14ac:dyDescent="0.2">
      <c r="B22" s="64"/>
      <c r="C22" s="64"/>
      <c r="D22" s="64"/>
      <c r="E22" s="64"/>
      <c r="F22" s="64"/>
      <c r="G22" s="64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HotelCount</xm:f>
              </x14:cfvo>
              <x14:cfvo type="formula">
                <xm:f>HotelCount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/>
  </sheetViews>
  <sheetFormatPr defaultRowHeight="12.75" x14ac:dyDescent="0.2"/>
  <cols>
    <col min="1" max="1" width="13.7109375" style="1" customWidth="1"/>
    <col min="2" max="2" width="6.28515625" style="1" customWidth="1"/>
    <col min="3" max="3" width="31.140625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2"/>
      <c r="C1" s="12"/>
      <c r="D1" s="12"/>
    </row>
    <row r="2" spans="2:4" customFormat="1" x14ac:dyDescent="0.2">
      <c r="B2" s="1"/>
      <c r="C2" s="1"/>
    </row>
    <row r="3" spans="2:4" ht="36" customHeight="1" x14ac:dyDescent="0.2">
      <c r="C3" s="48" t="s">
        <v>49</v>
      </c>
      <c r="D3" s="48"/>
    </row>
    <row r="4" spans="2:4" customFormat="1" ht="18" customHeight="1" x14ac:dyDescent="0.2">
      <c r="C4" s="35" t="s">
        <v>50</v>
      </c>
      <c r="D4" s="42" t="s">
        <v>51</v>
      </c>
    </row>
    <row r="5" spans="2:4" ht="18" customHeight="1" x14ac:dyDescent="0.2">
      <c r="B5" s="47" t="str">
        <f t="shared" ref="B5:B11" ca="1" si="0">IF(AND($D$4="Yes",D5=""),1,"")</f>
        <v/>
      </c>
      <c r="C5" s="30" t="s">
        <v>37</v>
      </c>
      <c r="D5" s="44">
        <f ca="1">TODAY()+45</f>
        <v>41329</v>
      </c>
    </row>
    <row r="6" spans="2:4" ht="18" customHeight="1" x14ac:dyDescent="0.2">
      <c r="B6" s="47" t="str">
        <f t="shared" si="0"/>
        <v/>
      </c>
      <c r="C6" s="50" t="s">
        <v>52</v>
      </c>
      <c r="D6" s="52"/>
    </row>
    <row r="7" spans="2:4" ht="18" customHeight="1" x14ac:dyDescent="0.2">
      <c r="B7" s="47" t="str">
        <f t="shared" si="0"/>
        <v/>
      </c>
      <c r="C7" s="50" t="s">
        <v>53</v>
      </c>
      <c r="D7" s="28"/>
    </row>
    <row r="8" spans="2:4" ht="18" customHeight="1" x14ac:dyDescent="0.2">
      <c r="B8" s="47" t="str">
        <f t="shared" si="0"/>
        <v/>
      </c>
      <c r="C8" s="50" t="s">
        <v>54</v>
      </c>
      <c r="D8" s="28"/>
    </row>
    <row r="9" spans="2:4" ht="18" customHeight="1" x14ac:dyDescent="0.2">
      <c r="B9" s="47" t="str">
        <f t="shared" si="0"/>
        <v/>
      </c>
      <c r="C9" s="50" t="s">
        <v>31</v>
      </c>
      <c r="D9" s="52"/>
    </row>
    <row r="10" spans="2:4" ht="18" customHeight="1" x14ac:dyDescent="0.2">
      <c r="B10" s="47" t="str">
        <f t="shared" si="0"/>
        <v/>
      </c>
      <c r="C10" s="50" t="s">
        <v>55</v>
      </c>
      <c r="D10" s="55" t="s">
        <v>64</v>
      </c>
    </row>
    <row r="11" spans="2:4" ht="18" customHeight="1" x14ac:dyDescent="0.2">
      <c r="B11" s="47" t="str">
        <f t="shared" si="0"/>
        <v/>
      </c>
      <c r="C11" s="51" t="s">
        <v>56</v>
      </c>
      <c r="D11" s="22"/>
    </row>
    <row r="12" spans="2:4" ht="18" customHeight="1" x14ac:dyDescent="0.2"/>
    <row r="13" spans="2:4" ht="18" customHeight="1" x14ac:dyDescent="0.25">
      <c r="B13" s="5">
        <f ca="1">CarRentalEntry</f>
        <v>2</v>
      </c>
      <c r="C13" s="43" t="str">
        <f ca="1">IF(B13&lt;&gt;CarRentalCount,"Ada detail penting yang hilang","Detail penting lengkap")</f>
        <v>Ada detail penting yang hilang</v>
      </c>
    </row>
    <row r="19" spans="1:5" x14ac:dyDescent="0.2">
      <c r="A19" s="64"/>
      <c r="B19" s="64"/>
      <c r="C19" s="64"/>
      <c r="D19" s="64"/>
      <c r="E19" s="64"/>
    </row>
  </sheetData>
  <mergeCells count="1">
    <mergeCell ref="A19:E19"/>
  </mergeCells>
  <dataValidations count="1">
    <dataValidation type="list" allowBlank="1" showInputMessage="1" showErrorMessage="1" sqref="D4">
      <formula1>"Ya,Tidak"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CarRentalCount</xm:f>
              </x14:cfvo>
              <x14:cfvo type="formula">
                <xm:f>CarRentalCount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/>
  </sheetViews>
  <sheetFormatPr defaultRowHeight="12.75" x14ac:dyDescent="0.2"/>
  <cols>
    <col min="1" max="1" width="9.140625" style="1" customWidth="1"/>
    <col min="2" max="2" width="23" style="1" customWidth="1"/>
    <col min="3" max="3" width="43.7109375" style="1" customWidth="1"/>
    <col min="4" max="4" width="3.5703125" style="1" customWidth="1"/>
    <col min="5" max="5" width="2.5703125" style="1" customWidth="1"/>
    <col min="6" max="6" width="27.1406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2"/>
      <c r="B1" s="12"/>
      <c r="C1" s="12"/>
    </row>
    <row r="2" spans="1:7" customFormat="1" x14ac:dyDescent="0.2">
      <c r="A2" s="1"/>
      <c r="B2" s="1"/>
    </row>
    <row r="3" spans="1:7" ht="36" customHeight="1" x14ac:dyDescent="0.2">
      <c r="B3" s="48" t="s">
        <v>57</v>
      </c>
      <c r="C3" s="48"/>
      <c r="F3" s="48" t="s">
        <v>58</v>
      </c>
      <c r="G3" s="48"/>
    </row>
    <row r="4" spans="1:7" ht="18" customHeight="1" x14ac:dyDescent="0.2">
      <c r="A4" s="47" t="str">
        <f t="shared" ref="A4:A9" si="0">IF(C4="",1,"")</f>
        <v/>
      </c>
      <c r="B4" s="23" t="s">
        <v>59</v>
      </c>
      <c r="C4" s="24" t="s">
        <v>6</v>
      </c>
      <c r="E4" s="75">
        <f>IF(G4="",1,"")</f>
        <v>1</v>
      </c>
      <c r="F4" s="76" t="s">
        <v>60</v>
      </c>
      <c r="G4" s="74"/>
    </row>
    <row r="5" spans="1:7" ht="18" customHeight="1" x14ac:dyDescent="0.2">
      <c r="A5" s="47" t="str">
        <f t="shared" si="0"/>
        <v/>
      </c>
      <c r="B5" s="53" t="s">
        <v>56</v>
      </c>
      <c r="C5" s="38">
        <v>1235550567</v>
      </c>
      <c r="E5" s="75"/>
      <c r="F5" s="77"/>
      <c r="G5" s="73"/>
    </row>
    <row r="6" spans="1:7" ht="18" customHeight="1" x14ac:dyDescent="0.2">
      <c r="A6" s="47" t="str">
        <f t="shared" si="0"/>
        <v/>
      </c>
      <c r="B6" s="53" t="s">
        <v>61</v>
      </c>
      <c r="C6" s="39">
        <v>5</v>
      </c>
      <c r="E6" s="75">
        <f>IF(G6="",1,"")</f>
        <v>1</v>
      </c>
      <c r="F6" s="77" t="s">
        <v>60</v>
      </c>
      <c r="G6" s="72"/>
    </row>
    <row r="7" spans="1:7" ht="18" customHeight="1" x14ac:dyDescent="0.2">
      <c r="A7" s="47" t="str">
        <f t="shared" si="0"/>
        <v/>
      </c>
      <c r="B7" s="53" t="s">
        <v>31</v>
      </c>
      <c r="C7" s="39">
        <v>5</v>
      </c>
      <c r="E7" s="75"/>
      <c r="F7" s="77"/>
      <c r="G7" s="73"/>
    </row>
    <row r="8" spans="1:7" ht="18" customHeight="1" x14ac:dyDescent="0.2">
      <c r="A8" s="47" t="str">
        <f t="shared" ca="1" si="0"/>
        <v/>
      </c>
      <c r="B8" s="53" t="s">
        <v>62</v>
      </c>
      <c r="C8" s="40">
        <f ca="1">TODAY()</f>
        <v>41284</v>
      </c>
      <c r="E8" s="10"/>
      <c r="F8" s="77" t="s">
        <v>60</v>
      </c>
      <c r="G8" s="70"/>
    </row>
    <row r="9" spans="1:7" ht="18" customHeight="1" x14ac:dyDescent="0.25">
      <c r="A9" s="47">
        <f t="shared" si="0"/>
        <v>1</v>
      </c>
      <c r="B9" s="54" t="s">
        <v>63</v>
      </c>
      <c r="C9" s="26"/>
      <c r="E9" s="11"/>
      <c r="F9" s="78"/>
      <c r="G9" s="71"/>
    </row>
    <row r="10" spans="1:7" ht="18" customHeight="1" x14ac:dyDescent="0.2"/>
    <row r="11" spans="1:7" ht="18" customHeight="1" x14ac:dyDescent="0.25">
      <c r="A11" s="5">
        <f ca="1">EmergencyEntry</f>
        <v>5</v>
      </c>
      <c r="B11" s="43" t="str">
        <f ca="1">IF(A11&lt;&gt;EmergencyCount,"Ada detail penting yang hilang","Detail penting lengkap")</f>
        <v>Ada detail penting yang hilang</v>
      </c>
    </row>
    <row r="17" spans="2:7" x14ac:dyDescent="0.2">
      <c r="B17" s="64"/>
      <c r="C17" s="64"/>
      <c r="D17" s="64"/>
      <c r="E17" s="64"/>
      <c r="F17" s="64"/>
      <c r="G17" s="64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EmergencyCount</xm:f>
              </x14:cfvo>
              <x14:cfvo type="formula">
                <xm:f>EmergencyCount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2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A4:A9</xm:sqref>
        </x14:conditionalFormatting>
        <x14:conditionalFormatting xmlns:xm="http://schemas.microsoft.com/office/excel/2006/main">
          <x14:cfRule type="iconSet" priority="1" id="{6041D2A9-8B32-4801-8181-CB8F43D6DE6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8F163DAA9C5884F9EC874F806A4314103009E17E477A3959840A8B91004C927D536" ma:contentTypeVersion="16" ma:contentTypeDescription="Create a new document." ma:contentTypeScope="" ma:versionID="b92faa841f724740d78945a85ace8220">
  <xsd:schema xmlns:xsd="http://www.w3.org/2001/XMLSchema" xmlns:xs="http://www.w3.org/2001/XMLSchema" xmlns:p="http://schemas.microsoft.com/office/2006/metadata/properties" xmlns:ns2="307f2480-20c6-45d8-bdbb-cb934844bd0b" targetNamespace="http://schemas.microsoft.com/office/2006/metadata/properties" ma:root="true" ma:fieldsID="28a88acf33e4b03c4d839939cee7b188" ns2:_="">
    <xsd:import namespace="307f2480-20c6-45d8-bdbb-cb934844bd0b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OfRatings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7f2480-20c6-45d8-bdbb-cb934844bd0b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/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946e4167-3a47-416b-959e-a564a23526b4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1B6215F1-C46F-4671-A92F-27611E711DFB}" ma:internalName="CSXSubmissionMarket" ma:readOnly="false" ma:showField="MarketName" ma:web="307f2480-20c6-45d8-bdbb-cb934844bd0b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bcad19f6-a107-4592-a533-c9d3992d36b6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12CDAA99-288E-4452-A161-E57D6BFB0143}" ma:internalName="InProjectListLookup" ma:readOnly="true" ma:showField="InProjectList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3d49f776-0d1a-44b7-aa41-9d35c7e6e4f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12CDAA99-288E-4452-A161-E57D6BFB0143}" ma:internalName="LastCompleteVersionLookup" ma:readOnly="true" ma:showField="LastCompleteVersion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12CDAA99-288E-4452-A161-E57D6BFB0143}" ma:internalName="LastPreviewErrorLookup" ma:readOnly="true" ma:showField="LastPreviewError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12CDAA99-288E-4452-A161-E57D6BFB0143}" ma:internalName="LastPreviewResultLookup" ma:readOnly="true" ma:showField="LastPreviewResult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12CDAA99-288E-4452-A161-E57D6BFB0143}" ma:internalName="LastPreviewAttemptDateLookup" ma:readOnly="true" ma:showField="LastPreviewAttemptDate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12CDAA99-288E-4452-A161-E57D6BFB0143}" ma:internalName="LastPreviewedByLookup" ma:readOnly="true" ma:showField="LastPreviewedBy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12CDAA99-288E-4452-A161-E57D6BFB0143}" ma:internalName="LastPreviewTimeLookup" ma:readOnly="true" ma:showField="LastPreviewTime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12CDAA99-288E-4452-A161-E57D6BFB0143}" ma:internalName="LastPreviewVersionLookup" ma:readOnly="true" ma:showField="LastPreviewVersion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12CDAA99-288E-4452-A161-E57D6BFB0143}" ma:internalName="LastPublishErrorLookup" ma:readOnly="true" ma:showField="LastPublishError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12CDAA99-288E-4452-A161-E57D6BFB0143}" ma:internalName="LastPublishResultLookup" ma:readOnly="true" ma:showField="LastPublishResult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12CDAA99-288E-4452-A161-E57D6BFB0143}" ma:internalName="LastPublishAttemptDateLookup" ma:readOnly="true" ma:showField="LastPublishAttemptDate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12CDAA99-288E-4452-A161-E57D6BFB0143}" ma:internalName="LastPublishedByLookup" ma:readOnly="true" ma:showField="LastPublishedBy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12CDAA99-288E-4452-A161-E57D6BFB0143}" ma:internalName="LastPublishTimeLookup" ma:readOnly="true" ma:showField="LastPublishTime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12CDAA99-288E-4452-A161-E57D6BFB0143}" ma:internalName="LastPublishVersionLookup" ma:readOnly="true" ma:showField="LastPublishVersion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AE0AEDBF-4F9E-47F4-935B-06A4462021AF}" ma:internalName="LocLastLocAttemptVersionLookup" ma:readOnly="false" ma:showField="LastLocAttemptVersion" ma:web="307f2480-20c6-45d8-bdbb-cb934844bd0b">
      <xsd:simpleType>
        <xsd:restriction base="dms:Lookup"/>
      </xsd:simpleType>
    </xsd:element>
    <xsd:element name="LocLastLocAttemptVersionTypeLookup" ma:index="71" nillable="true" ma:displayName="Loc Last Loc Attempt Version Type" ma:default="" ma:list="{AE0AEDBF-4F9E-47F4-935B-06A4462021AF}" ma:internalName="LocLastLocAttemptVersionTypeLookup" ma:readOnly="true" ma:showField="LastLocAttemptVersionType" ma:web="307f2480-20c6-45d8-bdbb-cb934844bd0b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AE0AEDBF-4F9E-47F4-935B-06A4462021AF}" ma:internalName="LocNewPublishedVersionLookup" ma:readOnly="true" ma:showField="NewPublishedVersion" ma:web="307f2480-20c6-45d8-bdbb-cb934844bd0b">
      <xsd:simpleType>
        <xsd:restriction base="dms:Lookup"/>
      </xsd:simpleType>
    </xsd:element>
    <xsd:element name="LocOverallHandbackStatusLookup" ma:index="75" nillable="true" ma:displayName="Loc Overall Handback Status" ma:default="" ma:list="{AE0AEDBF-4F9E-47F4-935B-06A4462021AF}" ma:internalName="LocOverallHandbackStatusLookup" ma:readOnly="true" ma:showField="OverallHandbackStatus" ma:web="307f2480-20c6-45d8-bdbb-cb934844bd0b">
      <xsd:simpleType>
        <xsd:restriction base="dms:Lookup"/>
      </xsd:simpleType>
    </xsd:element>
    <xsd:element name="LocOverallLocStatusLookup" ma:index="76" nillable="true" ma:displayName="Loc Overall Localize Status" ma:default="" ma:list="{AE0AEDBF-4F9E-47F4-935B-06A4462021AF}" ma:internalName="LocOverallLocStatusLookup" ma:readOnly="true" ma:showField="OverallLocStatus" ma:web="307f2480-20c6-45d8-bdbb-cb934844bd0b">
      <xsd:simpleType>
        <xsd:restriction base="dms:Lookup"/>
      </xsd:simpleType>
    </xsd:element>
    <xsd:element name="LocOverallPreviewStatusLookup" ma:index="77" nillable="true" ma:displayName="Loc Overall Preview Status" ma:default="" ma:list="{AE0AEDBF-4F9E-47F4-935B-06A4462021AF}" ma:internalName="LocOverallPreviewStatusLookup" ma:readOnly="true" ma:showField="OverallPreviewStatus" ma:web="307f2480-20c6-45d8-bdbb-cb934844bd0b">
      <xsd:simpleType>
        <xsd:restriction base="dms:Lookup"/>
      </xsd:simpleType>
    </xsd:element>
    <xsd:element name="LocOverallPublishStatusLookup" ma:index="78" nillable="true" ma:displayName="Loc Overall Publish Status" ma:default="" ma:list="{AE0AEDBF-4F9E-47F4-935B-06A4462021AF}" ma:internalName="LocOverallPublishStatusLookup" ma:readOnly="true" ma:showField="OverallPublishStatus" ma:web="307f2480-20c6-45d8-bdbb-cb934844bd0b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AE0AEDBF-4F9E-47F4-935B-06A4462021AF}" ma:internalName="LocProcessedForHandoffsLookup" ma:readOnly="true" ma:showField="ProcessedForHandoffs" ma:web="307f2480-20c6-45d8-bdbb-cb934844bd0b">
      <xsd:simpleType>
        <xsd:restriction base="dms:Lookup"/>
      </xsd:simpleType>
    </xsd:element>
    <xsd:element name="LocProcessedForMarketsLookup" ma:index="81" nillable="true" ma:displayName="Loc Processed For Markets" ma:default="" ma:list="{AE0AEDBF-4F9E-47F4-935B-06A4462021AF}" ma:internalName="LocProcessedForMarketsLookup" ma:readOnly="true" ma:showField="ProcessedForMarkets" ma:web="307f2480-20c6-45d8-bdbb-cb934844bd0b">
      <xsd:simpleType>
        <xsd:restriction base="dms:Lookup"/>
      </xsd:simpleType>
    </xsd:element>
    <xsd:element name="LocPublishedDependentAssetsLookup" ma:index="82" nillable="true" ma:displayName="Loc Published Dependent Assets" ma:default="" ma:list="{AE0AEDBF-4F9E-47F4-935B-06A4462021AF}" ma:internalName="LocPublishedDependentAssetsLookup" ma:readOnly="true" ma:showField="PublishedDependentAssets" ma:web="307f2480-20c6-45d8-bdbb-cb934844bd0b">
      <xsd:simpleType>
        <xsd:restriction base="dms:Lookup"/>
      </xsd:simpleType>
    </xsd:element>
    <xsd:element name="LocPublishedLinkedAssetsLookup" ma:index="83" nillable="true" ma:displayName="Loc Published Linked Assets" ma:default="" ma:list="{AE0AEDBF-4F9E-47F4-935B-06A4462021AF}" ma:internalName="LocPublishedLinkedAssetsLookup" ma:readOnly="true" ma:showField="PublishedLinkedAssets" ma:web="307f2480-20c6-45d8-bdbb-cb934844bd0b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3091e380-641a-4dd5-af88-bd728a8e9975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scription="Leave blank to show in all markets" ma:list="{1B6215F1-C46F-4671-A92F-27611E711DFB}" ma:internalName="Markets" ma:readOnly="false" ma:showField="MarketName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OfRatings" ma:index="94" nillable="true" ma:displayName="Number of Ratings" ma:default="" ma:internalName="NumOfRatings" ma:readOnly="fals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12CDAA99-288E-4452-A161-E57D6BFB0143}" ma:internalName="NumOfRatingsLookup" ma:readOnly="true" ma:showField="NumOfRatings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12CDAA99-288E-4452-A161-E57D6BFB0143}" ma:internalName="PublishStatusLookup" ma:readOnly="false" ma:showField="PublishStatus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0bc82958-390d-4a21-b0e3-049c9dab6faa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e5498e27-ca85-4514-9a73-cf98e7467183}" ma:internalName="TaxCatchAll" ma:showField="CatchAllData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e5498e27-ca85-4514-9a73-cf98e7467183}" ma:internalName="TaxCatchAllLabel" ma:readOnly="true" ma:showField="CatchAllDataLabel" ma:web="307f2480-20c6-45d8-bdbb-cb934844bd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307f2480-20c6-45d8-bdbb-cb934844bd0b">english</DirectSourceMarket>
    <ApprovalStatus xmlns="307f2480-20c6-45d8-bdbb-cb934844bd0b">InProgress</ApprovalStatus>
    <MarketSpecific xmlns="307f2480-20c6-45d8-bdbb-cb934844bd0b">false</MarketSpecific>
    <LocComments xmlns="307f2480-20c6-45d8-bdbb-cb934844bd0b" xsi:nil="true"/>
    <ThumbnailAssetId xmlns="307f2480-20c6-45d8-bdbb-cb934844bd0b" xsi:nil="true"/>
    <PrimaryImageGen xmlns="307f2480-20c6-45d8-bdbb-cb934844bd0b">false</PrimaryImageGen>
    <LegacyData xmlns="307f2480-20c6-45d8-bdbb-cb934844bd0b" xsi:nil="true"/>
    <LocRecommendedHandoff xmlns="307f2480-20c6-45d8-bdbb-cb934844bd0b" xsi:nil="true"/>
    <BusinessGroup xmlns="307f2480-20c6-45d8-bdbb-cb934844bd0b" xsi:nil="true"/>
    <BlockPublish xmlns="307f2480-20c6-45d8-bdbb-cb934844bd0b">false</BlockPublish>
    <TPFriendlyName xmlns="307f2480-20c6-45d8-bdbb-cb934844bd0b" xsi:nil="true"/>
    <NumericId xmlns="307f2480-20c6-45d8-bdbb-cb934844bd0b" xsi:nil="true"/>
    <APEditor xmlns="307f2480-20c6-45d8-bdbb-cb934844bd0b">
      <UserInfo>
        <DisplayName/>
        <AccountId xsi:nil="true"/>
        <AccountType/>
      </UserInfo>
    </APEditor>
    <SourceTitle xmlns="307f2480-20c6-45d8-bdbb-cb934844bd0b" xsi:nil="true"/>
    <OpenTemplate xmlns="307f2480-20c6-45d8-bdbb-cb934844bd0b">true</OpenTemplate>
    <UALocComments xmlns="307f2480-20c6-45d8-bdbb-cb934844bd0b" xsi:nil="true"/>
    <ParentAssetId xmlns="307f2480-20c6-45d8-bdbb-cb934844bd0b" xsi:nil="true"/>
    <IntlLangReviewDate xmlns="307f2480-20c6-45d8-bdbb-cb934844bd0b" xsi:nil="true"/>
    <FeatureTagsTaxHTField0 xmlns="307f2480-20c6-45d8-bdbb-cb934844bd0b">
      <Terms xmlns="http://schemas.microsoft.com/office/infopath/2007/PartnerControls"/>
    </FeatureTagsTaxHTField0>
    <PublishStatusLookup xmlns="307f2480-20c6-45d8-bdbb-cb934844bd0b">
      <Value>78101</Value>
    </PublishStatusLookup>
    <Providers xmlns="307f2480-20c6-45d8-bdbb-cb934844bd0b" xsi:nil="true"/>
    <MachineTranslated xmlns="307f2480-20c6-45d8-bdbb-cb934844bd0b">false</MachineTranslated>
    <OriginalSourceMarket xmlns="307f2480-20c6-45d8-bdbb-cb934844bd0b">english</OriginalSourceMarket>
    <APDescription xmlns="307f2480-20c6-45d8-bdbb-cb934844bd0b" xsi:nil="true"/>
    <ClipArtFilename xmlns="307f2480-20c6-45d8-bdbb-cb934844bd0b" xsi:nil="true"/>
    <ContentItem xmlns="307f2480-20c6-45d8-bdbb-cb934844bd0b" xsi:nil="true"/>
    <TPInstallLocation xmlns="307f2480-20c6-45d8-bdbb-cb934844bd0b" xsi:nil="true"/>
    <PublishTargets xmlns="307f2480-20c6-45d8-bdbb-cb934844bd0b">OfficeOnlineVNext</PublishTargets>
    <TimesCloned xmlns="307f2480-20c6-45d8-bdbb-cb934844bd0b" xsi:nil="true"/>
    <AssetStart xmlns="307f2480-20c6-45d8-bdbb-cb934844bd0b">2012-08-31T01:17:00+00:00</AssetStart>
    <Provider xmlns="307f2480-20c6-45d8-bdbb-cb934844bd0b" xsi:nil="true"/>
    <AcquiredFrom xmlns="307f2480-20c6-45d8-bdbb-cb934844bd0b">Internal MS</AcquiredFrom>
    <FriendlyTitle xmlns="307f2480-20c6-45d8-bdbb-cb934844bd0b" xsi:nil="true"/>
    <LastHandOff xmlns="307f2480-20c6-45d8-bdbb-cb934844bd0b" xsi:nil="true"/>
    <TPClientViewer xmlns="307f2480-20c6-45d8-bdbb-cb934844bd0b" xsi:nil="true"/>
    <UACurrentWords xmlns="307f2480-20c6-45d8-bdbb-cb934844bd0b" xsi:nil="true"/>
    <ArtSampleDocs xmlns="307f2480-20c6-45d8-bdbb-cb934844bd0b" xsi:nil="true"/>
    <UALocRecommendation xmlns="307f2480-20c6-45d8-bdbb-cb934844bd0b">Localize</UALocRecommendation>
    <Manager xmlns="307f2480-20c6-45d8-bdbb-cb934844bd0b" xsi:nil="true"/>
    <ShowIn xmlns="307f2480-20c6-45d8-bdbb-cb934844bd0b">Show everywhere</ShowIn>
    <UANotes xmlns="307f2480-20c6-45d8-bdbb-cb934844bd0b" xsi:nil="true"/>
    <TemplateStatus xmlns="307f2480-20c6-45d8-bdbb-cb934844bd0b">Complete</TemplateStatus>
    <InternalTagsTaxHTField0 xmlns="307f2480-20c6-45d8-bdbb-cb934844bd0b">
      <Terms xmlns="http://schemas.microsoft.com/office/infopath/2007/PartnerControls"/>
    </InternalTagsTaxHTField0>
    <CSXHash xmlns="307f2480-20c6-45d8-bdbb-cb934844bd0b" xsi:nil="true"/>
    <Downloads xmlns="307f2480-20c6-45d8-bdbb-cb934844bd0b">0</Downloads>
    <VoteCount xmlns="307f2480-20c6-45d8-bdbb-cb934844bd0b" xsi:nil="true"/>
    <OOCacheId xmlns="307f2480-20c6-45d8-bdbb-cb934844bd0b" xsi:nil="true"/>
    <IsDeleted xmlns="307f2480-20c6-45d8-bdbb-cb934844bd0b">false</IsDeleted>
    <AssetExpire xmlns="307f2480-20c6-45d8-bdbb-cb934844bd0b">2029-01-01T08:00:00+00:00</AssetExpire>
    <DSATActionTaken xmlns="307f2480-20c6-45d8-bdbb-cb934844bd0b" xsi:nil="true"/>
    <CSXSubmissionMarket xmlns="307f2480-20c6-45d8-bdbb-cb934844bd0b" xsi:nil="true"/>
    <TPExecutable xmlns="307f2480-20c6-45d8-bdbb-cb934844bd0b" xsi:nil="true"/>
    <SubmitterId xmlns="307f2480-20c6-45d8-bdbb-cb934844bd0b" xsi:nil="true"/>
    <EditorialTags xmlns="307f2480-20c6-45d8-bdbb-cb934844bd0b" xsi:nil="true"/>
    <AssetType xmlns="307f2480-20c6-45d8-bdbb-cb934844bd0b">TP</AssetType>
    <BugNumber xmlns="307f2480-20c6-45d8-bdbb-cb934844bd0b" xsi:nil="true"/>
    <CSXSubmissionDate xmlns="307f2480-20c6-45d8-bdbb-cb934844bd0b" xsi:nil="true"/>
    <CSXUpdate xmlns="307f2480-20c6-45d8-bdbb-cb934844bd0b">false</CSXUpdate>
    <ApprovalLog xmlns="307f2480-20c6-45d8-bdbb-cb934844bd0b" xsi:nil="true"/>
    <Milestone xmlns="307f2480-20c6-45d8-bdbb-cb934844bd0b" xsi:nil="true"/>
    <RecommendationsModifier xmlns="307f2480-20c6-45d8-bdbb-cb934844bd0b" xsi:nil="true"/>
    <OriginAsset xmlns="307f2480-20c6-45d8-bdbb-cb934844bd0b" xsi:nil="true"/>
    <TPComponent xmlns="307f2480-20c6-45d8-bdbb-cb934844bd0b" xsi:nil="true"/>
    <AssetId xmlns="307f2480-20c6-45d8-bdbb-cb934844bd0b">TP103428844</AssetId>
    <IntlLocPriority xmlns="307f2480-20c6-45d8-bdbb-cb934844bd0b" xsi:nil="true"/>
    <PolicheckWords xmlns="307f2480-20c6-45d8-bdbb-cb934844bd0b" xsi:nil="true"/>
    <TPLaunchHelpLink xmlns="307f2480-20c6-45d8-bdbb-cb934844bd0b" xsi:nil="true"/>
    <TPApplication xmlns="307f2480-20c6-45d8-bdbb-cb934844bd0b" xsi:nil="true"/>
    <CrawlForDependencies xmlns="307f2480-20c6-45d8-bdbb-cb934844bd0b">false</CrawlForDependencies>
    <HandoffToMSDN xmlns="307f2480-20c6-45d8-bdbb-cb934844bd0b" xsi:nil="true"/>
    <PlannedPubDate xmlns="307f2480-20c6-45d8-bdbb-cb934844bd0b" xsi:nil="true"/>
    <IntlLangReviewer xmlns="307f2480-20c6-45d8-bdbb-cb934844bd0b" xsi:nil="true"/>
    <TrustLevel xmlns="307f2480-20c6-45d8-bdbb-cb934844bd0b">1 Microsoft Managed Content</TrustLevel>
    <LocLastLocAttemptVersionLookup xmlns="307f2480-20c6-45d8-bdbb-cb934844bd0b">854920</LocLastLocAttemptVersionLookup>
    <IsSearchable xmlns="307f2480-20c6-45d8-bdbb-cb934844bd0b">true</IsSearchable>
    <TemplateTemplateType xmlns="307f2480-20c6-45d8-bdbb-cb934844bd0b">Excel Spreadsheet Template</TemplateTemplateType>
    <CampaignTagsTaxHTField0 xmlns="307f2480-20c6-45d8-bdbb-cb934844bd0b">
      <Terms xmlns="http://schemas.microsoft.com/office/infopath/2007/PartnerControls"/>
    </CampaignTagsTaxHTField0>
    <TPNamespace xmlns="307f2480-20c6-45d8-bdbb-cb934844bd0b" xsi:nil="true"/>
    <TaxCatchAll xmlns="307f2480-20c6-45d8-bdbb-cb934844bd0b"/>
    <Markets xmlns="307f2480-20c6-45d8-bdbb-cb934844bd0b"/>
    <UAProjectedTotalWords xmlns="307f2480-20c6-45d8-bdbb-cb934844bd0b" xsi:nil="true"/>
    <LocMarketGroupTiers2 xmlns="307f2480-20c6-45d8-bdbb-cb934844bd0b" xsi:nil="true"/>
    <IntlLangReview xmlns="307f2480-20c6-45d8-bdbb-cb934844bd0b">false</IntlLangReview>
    <OutputCachingOn xmlns="307f2480-20c6-45d8-bdbb-cb934844bd0b">false</OutputCachingOn>
    <APAuthor xmlns="307f2480-20c6-45d8-bdbb-cb934844bd0b">
      <UserInfo>
        <DisplayName>REDMOND\matthos</DisplayName>
        <AccountId>59</AccountId>
        <AccountType/>
      </UserInfo>
    </APAuthor>
    <LocManualTestRequired xmlns="307f2480-20c6-45d8-bdbb-cb934844bd0b">false</LocManualTestRequired>
    <TPCommandLine xmlns="307f2480-20c6-45d8-bdbb-cb934844bd0b" xsi:nil="true"/>
    <TPAppVersion xmlns="307f2480-20c6-45d8-bdbb-cb934844bd0b" xsi:nil="true"/>
    <EditorialStatus xmlns="307f2480-20c6-45d8-bdbb-cb934844bd0b">Complete</EditorialStatus>
    <LastModifiedDateTime xmlns="307f2480-20c6-45d8-bdbb-cb934844bd0b" xsi:nil="true"/>
    <ScenarioTagsTaxHTField0 xmlns="307f2480-20c6-45d8-bdbb-cb934844bd0b">
      <Terms xmlns="http://schemas.microsoft.com/office/infopath/2007/PartnerControls"/>
    </ScenarioTagsTaxHTField0>
    <OriginalRelease xmlns="307f2480-20c6-45d8-bdbb-cb934844bd0b">15</OriginalRelease>
    <TPLaunchHelpLinkType xmlns="307f2480-20c6-45d8-bdbb-cb934844bd0b">Template</TPLaunchHelpLinkType>
    <LocalizationTagsTaxHTField0 xmlns="307f2480-20c6-45d8-bdbb-cb934844bd0b">
      <Terms xmlns="http://schemas.microsoft.com/office/infopath/2007/PartnerControls"/>
    </LocalizationTagsTaxHTField0>
    <NumOfRatings xmlns="307f2480-20c6-45d8-bdbb-cb934844bd0b" xsi:nil="true"/>
  </documentManagement>
</p:properties>
</file>

<file path=customXml/itemProps1.xml><?xml version="1.0" encoding="utf-8"?>
<ds:datastoreItem xmlns:ds="http://schemas.openxmlformats.org/officeDocument/2006/customXml" ds:itemID="{2938AFBC-5D83-49D3-93AE-EA8771D5A8F5}"/>
</file>

<file path=customXml/itemProps2.xml><?xml version="1.0" encoding="utf-8"?>
<ds:datastoreItem xmlns:ds="http://schemas.openxmlformats.org/officeDocument/2006/customXml" ds:itemID="{8E069B05-8246-46DD-BA36-CA086D57ADF1}"/>
</file>

<file path=customXml/itemProps3.xml><?xml version="1.0" encoding="utf-8"?>
<ds:datastoreItem xmlns:ds="http://schemas.openxmlformats.org/officeDocument/2006/customXml" ds:itemID="{2306F54A-0F92-47D4-8CF7-A808763BB9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Lembar kerja</vt:lpstr>
      </vt:variant>
      <vt:variant>
        <vt:i4>6</vt:i4>
      </vt:variant>
    </vt:vector>
  </HeadingPairs>
  <TitlesOfParts>
    <vt:vector size="6" baseType="lpstr">
      <vt:lpstr>Beranda</vt:lpstr>
      <vt:lpstr>Detail Pribadi</vt:lpstr>
      <vt:lpstr>Detail Perjalanan</vt:lpstr>
      <vt:lpstr>Hotel dan Aktivitas</vt:lpstr>
      <vt:lpstr>Penyewaan Mobil</vt:lpstr>
      <vt:lpstr>Detail Darurat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Chalalai Sarakor</cp:lastModifiedBy>
  <dcterms:created xsi:type="dcterms:W3CDTF">2012-08-28T23:08:51Z</dcterms:created>
  <dcterms:modified xsi:type="dcterms:W3CDTF">2013-01-11T06:47:55Z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0x01010068F163DAA9C5884F9EC874F806A4314103009E17E477A3959840A8B91004C927D536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