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Administrator\Desktop\id-ID\"/>
    </mc:Choice>
  </mc:AlternateContent>
  <bookViews>
    <workbookView xWindow="0" yWindow="0" windowWidth="28740" windowHeight="9105"/>
  </bookViews>
  <sheets>
    <sheet name="Jadwal Tugas" sheetId="1" r:id="rId1"/>
    <sheet name="Detail Tugas" sheetId="3" r:id="rId2"/>
  </sheets>
  <definedNames>
    <definedName name="AturanSorotan">IF('Jadwal Tugas'!$D$3="Tanpa Sorotan",FALSE,TRUE)</definedName>
    <definedName name="PemeriksaanTanggal">'Jadwal Tugas'!$C$3*IF('Jadwal Tugas'!$D$3="MINGGU",7,IF('Jadwal Tugas'!$D$3="HARI",1,30))</definedName>
    <definedName name="Pemotong_Dikumpulkan">#N/A</definedName>
    <definedName name="Pemotong_Mata_Kuliah">#N/A</definedName>
    <definedName name="Pemotong_Mulai">#N/A</definedName>
    <definedName name="Pemotong_Perkembangan">#N/A</definedName>
    <definedName name="Pemotong_Tugas">#N/A</definedName>
    <definedName name="_xlnm.Print_Area" localSheetId="1">'Detail Tugas'!$A:$H</definedName>
    <definedName name="_xlnm.Print_Titles" localSheetId="1">'Detail Tugas'!$3:$3</definedName>
    <definedName name="_xlnm.Print_Titles" localSheetId="0">'Jadwal Tugas'!$5:$5</definedName>
  </definedNames>
  <calcPr calcId="162913"/>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<sst xmlns="http://schemas.openxmlformats.org/spreadsheetml/2006/main" count="88" uniqueCount="42">
  <si>
    <t>JADWAL TUGAS</t>
  </si>
  <si>
    <t xml:space="preserve">PILIH KRITERIA TUGAS YANG HARUS DIKUMPULKAN DALAM: </t>
  </si>
  <si>
    <t>Tugas</t>
  </si>
  <si>
    <t>Proyek 1</t>
  </si>
  <si>
    <t>Proyek 2</t>
  </si>
  <si>
    <t>Proyek 3</t>
  </si>
  <si>
    <t>Proyek 4</t>
  </si>
  <si>
    <t>Proyek 5</t>
  </si>
  <si>
    <t>Proyek 6</t>
  </si>
  <si>
    <t>Proyek 7</t>
  </si>
  <si>
    <t>Proyek 8</t>
  </si>
  <si>
    <t>Proyek 9</t>
  </si>
  <si>
    <t>Proyek 10</t>
  </si>
  <si>
    <t>Proyek 11</t>
  </si>
  <si>
    <t>Proyek 12</t>
  </si>
  <si>
    <t>Mata Kuliah</t>
  </si>
  <si>
    <t>Paramedis 1</t>
  </si>
  <si>
    <t>Paramedis 2</t>
  </si>
  <si>
    <t>Paramedis 3</t>
  </si>
  <si>
    <t>DETAIL TUGAS &gt;</t>
  </si>
  <si>
    <t>LEGENDA BILAH WARNA PENYELESAIAN</t>
  </si>
  <si>
    <t>Pengajar</t>
  </si>
  <si>
    <t>Pengajar 1</t>
  </si>
  <si>
    <t>Pengajar 2</t>
  </si>
  <si>
    <t>Pengajar 3</t>
  </si>
  <si>
    <t>Pengajar 4</t>
  </si>
  <si>
    <t>Mulai</t>
  </si>
  <si>
    <t>&gt; = 0%</t>
  </si>
  <si>
    <t>Dikumpulkan</t>
  </si>
  <si>
    <t>&lt; 40% = &gt;</t>
  </si>
  <si>
    <t>Perkembangan</t>
  </si>
  <si>
    <t>Persen</t>
  </si>
  <si>
    <t>DETAIL TUGAS</t>
  </si>
  <si>
    <t xml:space="preserve">Untuk memperbarui data ini, pilih salah satu sel dalam PivotTable dimulai dari sel B3, buka tab Analisis, lalu pilih Refresh. Pemotong untuk memfilter pengeluaran menurut Tugas, tanggal Mulai, Mata Kuliah, tanggal Dikumpulkan, dan Persen perkembangan berada dalam sel I3, K3, M3, I13, dan K13.
</t>
  </si>
  <si>
    <t xml:space="preserve">  </t>
  </si>
  <si>
    <t>Pemotong untuk memfilter data tabel berdasarkan Tugas ada dalam sel ini.</t>
  </si>
  <si>
    <t>Pemotong untuk memfilter data tabel berdasarkan tanggal Dikumpulkan ada dalam sel ini.</t>
  </si>
  <si>
    <t>Pemotong untuk memfilter data tabel berdasarkan tanggal Mulai ada dalam sel ini.</t>
  </si>
  <si>
    <t>Pemotong untuk memfilter data tabel berdasarkan Persen perkembangan ada dalam sel ini.</t>
  </si>
  <si>
    <t>&lt; JADWAL TUGAS</t>
  </si>
  <si>
    <t>Pemotong untuk memfilter data tabel berdasarkan Mata Kuliah ada dalam sel ini.</t>
  </si>
  <si>
    <t>HARI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</si>
</sst>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quot;$&quot;* #,##0_);_(&quot;$&quot;* \(#,##0\);_(&quot;$&quot;* &quot;-&quot;_);_(@_)"/>
    <numFmt numFmtId="165" formatCode="_(&quot;$&quot;* #,##0.00_);_(&quot;$&quot;* \(#,##0.00\);_(&quot;$&quot;* &quot;-&quot;??_);_(@_)"/>
  </numFmts>
  <fonts count="14"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4">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4" fillId="0" borderId="0" xfId="0" applyFont="1">
      <alignment horizontal="left" vertical="center"/>
    </xf>
    <xf numFmtId="0" fontId="0"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1" fillId="3"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6" fillId="0" borderId="0" xfId="0" applyNumberFormat="1" applyFont="1" applyBorder="1" applyAlignment="1"/>
    <xf numFmtId="0" fontId="0" fillId="0" borderId="0" xfId="0" applyNumberFormat="1" applyFo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14" fontId="1" fillId="0" borderId="0" xfId="15">
      <alignment horizontal="left" vertical="center"/>
    </xf>
    <xf numFmtId="9" fontId="0" fillId="4" borderId="0" xfId="12" applyNumberFormat="1" applyFont="1" applyAlignment="1">
      <alignment horizontal="center" vertical="center"/>
    </xf>
    <xf numFmtId="0" fontId="0" fillId="0" borderId="0" xfId="0" pivotButton="1" applyFont="1" applyAlignment="1">
      <alignment horizontal="center" vertic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Alignment="1">
      <alignment vertical="center" wrapText="1"/>
    </xf>
    <xf numFmtId="9" fontId="0" fillId="0" borderId="0" xfId="1" applyFont="1" applyAlignment="1">
      <alignment horizontal="right" vertical="center"/>
    </xf>
    <xf numFmtId="9" fontId="0" fillId="0" borderId="0" xfId="0" applyNumberFormat="1" applyFont="1" applyAlignment="1">
      <alignment horizontal="center" vertical="center" wrapText="1"/>
    </xf>
    <xf numFmtId="0" fontId="13" fillId="0" borderId="0" xfId="10" applyNumberFormat="1">
      <alignment horizontal="center" vertical="center"/>
    </xf>
    <xf numFmtId="0" fontId="11" fillId="0" borderId="0" xfId="2" applyAlignment="1">
      <alignment horizontal="left" vertical="top"/>
    </xf>
    <xf numFmtId="0" fontId="8" fillId="0" borderId="0" xfId="4" applyAlignment="1">
      <alignment horizontal="righ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7" fillId="0" borderId="0" xfId="0" applyFont="1" applyAlignment="1">
      <alignment horizontal="center" vertical="center"/>
    </xf>
    <xf numFmtId="0" fontId="10" fillId="0" borderId="0" xfId="11" applyAlignment="1">
      <alignment horizontal="left" vertical="top" wrapText="1"/>
    </xf>
  </cellXfs>
  <cellStyles count="16">
    <cellStyle name="40% - Aksen2" xfId="12" builtinId="35"/>
    <cellStyle name="40% - Aksen4" xfId="14" builtinId="43"/>
    <cellStyle name="Aksen3" xfId="13" builtinId="37" customBuiltin="1"/>
    <cellStyle name="Hipertaut" xfId="4" builtinId="8" customBuiltin="1"/>
    <cellStyle name="Judul" xfId="2" builtinId="15" customBuiltin="1"/>
    <cellStyle name="Judul 1" xfId="10" builtinId="16" customBuiltin="1"/>
    <cellStyle name="Koma" xfId="6" builtinId="3" customBuiltin="1"/>
    <cellStyle name="Koma [0]" xfId="7" builtinId="6" customBuiltin="1"/>
    <cellStyle name="Mata Uang" xfId="8" builtinId="4" customBuiltin="1"/>
    <cellStyle name="Mata Uang [0]" xfId="9" builtinId="7" customBuiltin="1"/>
    <cellStyle name="Mengikuti Hipertaut" xfId="5" builtinId="9" customBuiltin="1"/>
    <cellStyle name="Normal" xfId="0" builtinId="0" customBuiltin="1"/>
    <cellStyle name="Persen" xfId="1" builtinId="5"/>
    <cellStyle name="Sel Periksa" xfId="3" builtinId="23" customBuiltin="1"/>
    <cellStyle name="Tanggal" xfId="15"/>
    <cellStyle name="Teks Penjelasan" xfId="11" builtinId="53" customBuiltin="1"/>
  </cellStyles>
  <dxfs count="197">
    <dxf>
      <font>
        <sz val="10"/>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numFmt numFmtId="13" formatCode="0%"/>
    </dxf>
    <dxf>
      <font>
        <sz val="10"/>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numFmt numFmtId="13" formatCode="0%"/>
    </dxf>
    <dxf>
      <numFmt numFmtId="13" formatCode="0%"/>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0"/>
      </font>
    </dxf>
    <dxf>
      <alignment horizontal="right" vertical="center" textRotation="0" wrapText="0" indent="0" justifyLastLine="0" shrinkToFit="0" readingOrder="0"/>
    </dxf>
    <dxf>
      <alignment horizontal="right"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
      <font>
        <b val="0"/>
        <i val="0"/>
        <sz val="11"/>
        <color theme="0"/>
        <name val="Calibri"/>
        <scheme val="major"/>
      </font>
      <fill>
        <patternFill>
          <bgColor theme="1" tint="0.24994659260841701"/>
        </patternFill>
      </fill>
      <border>
        <vertical/>
        <horizontal/>
      </border>
    </dxf>
    <dxf>
      <font>
        <b val="0"/>
        <i val="0"/>
        <sz val="11"/>
        <color theme="0"/>
      </font>
      <fill>
        <patternFill patternType="solid">
          <bgColor theme="0"/>
        </patternFill>
      </fill>
      <border>
        <vertical/>
        <horizontal/>
      </border>
    </dxf>
  </dxfs>
  <tableStyles count="3" defaultTableStyle="TableStyleMedium2" defaultPivotStyle="PivotStyleLight16">
    <tableStyle name="Assignment detail Slicer" pivot="0" table="0" count="10">
      <tableStyleElement type="wholeTable" dxfId="196"/>
      <tableStyleElement type="headerRow" dxfId="195"/>
    </tableStyle>
    <tableStyle name="Detail Tugas" table="0" count="11">
      <tableStyleElement type="wholeTable" dxfId="194"/>
      <tableStyleElement type="headerRow" dxfId="193"/>
      <tableStyleElement type="totalRow" dxfId="192"/>
      <tableStyleElement type="firstRowStripe" dxfId="191"/>
      <tableStyleElement type="firstColumnStripe" dxfId="190"/>
      <tableStyleElement type="firstSubtotalRow" dxfId="189"/>
      <tableStyleElement type="secondSubtotalRow" dxfId="188"/>
      <tableStyleElement type="firstRowSubheading" dxfId="187"/>
      <tableStyleElement type="secondRowSubheading" dxfId="186"/>
      <tableStyleElement type="pageFieldLabels" dxfId="185"/>
      <tableStyleElement type="pageFieldValues" dxfId="184"/>
    </tableStyle>
    <tableStyle name="Jadwal Tugas" pivot="0" count="6">
      <tableStyleElement type="wholeTable" dxfId="183"/>
      <tableStyleElement type="headerRow" dxfId="182"/>
      <tableStyleElement type="totalRow" dxfId="181"/>
      <tableStyleElement type="firstColumn" dxfId="180"/>
      <tableStyleElement type="lastColumn" dxfId="179"/>
      <tableStyleElement type="firstColumnStripe" dxfId="178"/>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SlicerStyleLight1">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2</xdr:row>
      <xdr:rowOff>9525</xdr:rowOff>
    </xdr:from>
    <xdr:to>
      <xdr:col>10</xdr:col>
      <xdr:colOff>0</xdr:colOff>
      <xdr:row>11</xdr:row>
      <xdr:rowOff>125730</xdr:rowOff>
    </xdr:to>
    <mc:AlternateContent xmlns:mc="http://schemas.openxmlformats.org/markup-compatibility/2006" xmlns:a14="http://schemas.microsoft.com/office/drawing/2010/main">
      <mc:Choice Requires="a14">
        <xdr:graphicFrame macro="">
          <xdr:nvGraphicFramePr>
            <xdr:cNvPr id="5" name="Tugas" descr="Slicer to filter PivotTable data based on Assignment">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Tugas"/>
            </a:graphicData>
          </a:graphic>
        </xdr:graphicFrame>
      </mc:Choice>
      <mc:Fallback xmlns="">
        <xdr:sp macro="" textlink="">
          <xdr:nvSpPr>
            <xdr:cNvPr id="0" name=""/>
            <xdr:cNvSpPr>
              <a:spLocks noTextEdit="1"/>
            </xdr:cNvSpPr>
          </xdr:nvSpPr>
          <xdr:spPr>
            <a:xfrm>
              <a:off x="8543925" y="1114425"/>
              <a:ext cx="1371600" cy="2011680"/>
            </a:xfrm>
            <a:prstGeom prst="rect">
              <a:avLst/>
            </a:prstGeom>
            <a:solidFill>
              <a:prstClr val="white"/>
            </a:solidFill>
            <a:ln w="1">
              <a:solidFill>
                <a:prstClr val="green"/>
              </a:solidFill>
            </a:ln>
          </xdr:spPr>
          <xdr:txBody>
            <a:bodyPr vertOverflow="clip" horzOverflow="clip"/>
            <a:lstStyle/>
            <a:p>
              <a:r>
                <a:rPr lang="en-US" sz="1100"/>
                <a:t>Bentuk ini mewakili sebuah pemotong. Pemotong didukung dalam Excel 2010 atau versi yang lebih baru.
Jika bentuk dimodifikasi dalam versi Excel yang lebih awal, atau jika buku kerja disimpan dalam Excel 2003 atau yang lebih awal, pemotong tidak dapat digunakan.</a:t>
              </a:r>
            </a:p>
          </xdr:txBody>
        </xdr:sp>
      </mc:Fallback>
    </mc:AlternateContent>
    <xdr:clientData/>
  </xdr:twoCellAnchor>
  <xdr:twoCellAnchor editAs="oneCell">
    <xdr:from>
      <xdr:col>12</xdr:col>
      <xdr:colOff>38100</xdr:colOff>
      <xdr:row>2</xdr:row>
      <xdr:rowOff>9525</xdr:rowOff>
    </xdr:from>
    <xdr:to>
      <xdr:col>14</xdr:col>
      <xdr:colOff>95250</xdr:colOff>
      <xdr:row>11</xdr:row>
      <xdr:rowOff>125730</xdr:rowOff>
    </xdr:to>
    <mc:AlternateContent xmlns:mc="http://schemas.openxmlformats.org/markup-compatibility/2006" xmlns:a14="http://schemas.microsoft.com/office/drawing/2010/main">
      <mc:Choice Requires="a14">
        <xdr:graphicFrame macro="">
          <xdr:nvGraphicFramePr>
            <xdr:cNvPr id="6" name="Mata Kuliah" descr="Slicer to filter PivotTable data based on Course">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Mata Kuliah"/>
            </a:graphicData>
          </a:graphic>
        </xdr:graphicFrame>
      </mc:Choice>
      <mc:Fallback xmlns="">
        <xdr:sp macro="" textlink="">
          <xdr:nvSpPr>
            <xdr:cNvPr id="0" name=""/>
            <xdr:cNvSpPr>
              <a:spLocks noTextEdit="1"/>
            </xdr:cNvSpPr>
          </xdr:nvSpPr>
          <xdr:spPr>
            <a:xfrm>
              <a:off x="11363325" y="1114425"/>
              <a:ext cx="1371600" cy="2011680"/>
            </a:xfrm>
            <a:prstGeom prst="rect">
              <a:avLst/>
            </a:prstGeom>
            <a:solidFill>
              <a:prstClr val="white"/>
            </a:solidFill>
            <a:ln w="1">
              <a:solidFill>
                <a:prstClr val="green"/>
              </a:solidFill>
            </a:ln>
          </xdr:spPr>
          <xdr:txBody>
            <a:bodyPr vertOverflow="clip" horzOverflow="clip"/>
            <a:lstStyle/>
            <a:p>
              <a:r>
                <a:rPr lang="en-US" sz="1100"/>
                <a:t>Bentuk ini mewakili sebuah pemotong. Pemotong didukung dalam Excel 2010 atau versi yang lebih baru.
Jika bentuk dimodifikasi dalam versi Excel yang lebih awal, atau jika buku kerja disimpan dalam Excel 2003 atau yang lebih awal, pemotong tidak dapat digunakan.</a:t>
              </a:r>
            </a:p>
          </xdr:txBody>
        </xdr:sp>
      </mc:Fallback>
    </mc:AlternateContent>
    <xdr:clientData/>
  </xdr:twoCellAnchor>
  <xdr:twoCellAnchor editAs="oneCell">
    <xdr:from>
      <xdr:col>10</xdr:col>
      <xdr:colOff>38100</xdr:colOff>
      <xdr:row>2</xdr:row>
      <xdr:rowOff>9525</xdr:rowOff>
    </xdr:from>
    <xdr:to>
      <xdr:col>12</xdr:col>
      <xdr:colOff>0</xdr:colOff>
      <xdr:row>11</xdr:row>
      <xdr:rowOff>125730</xdr:rowOff>
    </xdr:to>
    <mc:AlternateContent xmlns:mc="http://schemas.openxmlformats.org/markup-compatibility/2006" xmlns:a14="http://schemas.microsoft.com/office/drawing/2010/main">
      <mc:Choice Requires="a14">
        <xdr:graphicFrame macro="">
          <xdr:nvGraphicFramePr>
            <xdr:cNvPr id="8" name="Mulai" descr="Slicer to filter PivotTable data based on Start on date">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Mulai"/>
            </a:graphicData>
          </a:graphic>
        </xdr:graphicFrame>
      </mc:Choice>
      <mc:Fallback xmlns="">
        <xdr:sp macro="" textlink="">
          <xdr:nvSpPr>
            <xdr:cNvPr id="0" name=""/>
            <xdr:cNvSpPr>
              <a:spLocks noTextEdit="1"/>
            </xdr:cNvSpPr>
          </xdr:nvSpPr>
          <xdr:spPr>
            <a:xfrm>
              <a:off x="9953625" y="1114425"/>
              <a:ext cx="1371600" cy="2011680"/>
            </a:xfrm>
            <a:prstGeom prst="rect">
              <a:avLst/>
            </a:prstGeom>
            <a:solidFill>
              <a:prstClr val="white"/>
            </a:solidFill>
            <a:ln w="1">
              <a:solidFill>
                <a:prstClr val="green"/>
              </a:solidFill>
            </a:ln>
          </xdr:spPr>
          <xdr:txBody>
            <a:bodyPr vertOverflow="clip" horzOverflow="clip"/>
            <a:lstStyle/>
            <a:p>
              <a:r>
                <a:rPr lang="en-US" sz="1100"/>
                <a:t>Bentuk ini mewakili sebuah pemotong. Pemotong didukung dalam Excel 2010 atau versi yang lebih baru.
Jika bentuk dimodifikasi dalam versi Excel yang lebih awal, atau jika buku kerja disimpan dalam Excel 2003 atau yang lebih awal, pemotong tidak dapat digunakan.</a:t>
              </a:r>
            </a:p>
          </xdr:txBody>
        </xdr:sp>
      </mc:Fallback>
    </mc:AlternateContent>
    <xdr:clientData/>
  </xdr:twoCellAnchor>
  <xdr:twoCellAnchor editAs="oneCell">
    <xdr:from>
      <xdr:col>8</xdr:col>
      <xdr:colOff>19050</xdr:colOff>
      <xdr:row>12</xdr:row>
      <xdr:rowOff>85725</xdr:rowOff>
    </xdr:from>
    <xdr:to>
      <xdr:col>9</xdr:col>
      <xdr:colOff>685800</xdr:colOff>
      <xdr:row>18</xdr:row>
      <xdr:rowOff>354330</xdr:rowOff>
    </xdr:to>
    <mc:AlternateContent xmlns:mc="http://schemas.openxmlformats.org/markup-compatibility/2006" xmlns:a14="http://schemas.microsoft.com/office/drawing/2010/main">
      <mc:Choice Requires="a14">
        <xdr:graphicFrame macro="">
          <xdr:nvGraphicFramePr>
            <xdr:cNvPr id="9" name="Dikumpulkan" descr="Slicer to filter PivotTable data based on Due date">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Dikumpulkan"/>
            </a:graphicData>
          </a:graphic>
        </xdr:graphicFrame>
      </mc:Choice>
      <mc:Fallback xmlns="">
        <xdr:sp macro="" textlink="">
          <xdr:nvSpPr>
            <xdr:cNvPr id="0" name=""/>
            <xdr:cNvSpPr>
              <a:spLocks noTextEdit="1"/>
            </xdr:cNvSpPr>
          </xdr:nvSpPr>
          <xdr:spPr>
            <a:xfrm>
              <a:off x="8524875" y="3286125"/>
              <a:ext cx="1371600" cy="2011680"/>
            </a:xfrm>
            <a:prstGeom prst="rect">
              <a:avLst/>
            </a:prstGeom>
            <a:solidFill>
              <a:prstClr val="white"/>
            </a:solidFill>
            <a:ln w="1">
              <a:solidFill>
                <a:prstClr val="green"/>
              </a:solidFill>
            </a:ln>
          </xdr:spPr>
          <xdr:txBody>
            <a:bodyPr vertOverflow="clip" horzOverflow="clip"/>
            <a:lstStyle/>
            <a:p>
              <a:r>
                <a:rPr lang="en-US" sz="1100"/>
                <a:t>Bentuk ini mewakili sebuah pemotong. Pemotong didukung dalam Excel 2010 atau versi yang lebih baru.
Jika bentuk dimodifikasi dalam versi Excel yang lebih awal, atau jika buku kerja disimpan dalam Excel 2003 atau yang lebih awal, pemotong tidak dapat digunakan.</a:t>
              </a:r>
            </a:p>
          </xdr:txBody>
        </xdr:sp>
      </mc:Fallback>
    </mc:AlternateContent>
    <xdr:clientData/>
  </xdr:twoCellAnchor>
  <xdr:twoCellAnchor editAs="oneCell">
    <xdr:from>
      <xdr:col>10</xdr:col>
      <xdr:colOff>28575</xdr:colOff>
      <xdr:row>12</xdr:row>
      <xdr:rowOff>85725</xdr:rowOff>
    </xdr:from>
    <xdr:to>
      <xdr:col>11</xdr:col>
      <xdr:colOff>695325</xdr:colOff>
      <xdr:row>18</xdr:row>
      <xdr:rowOff>354330</xdr:rowOff>
    </xdr:to>
    <mc:AlternateContent xmlns:mc="http://schemas.openxmlformats.org/markup-compatibility/2006" xmlns:a14="http://schemas.microsoft.com/office/drawing/2010/main">
      <mc:Choice Requires="a14">
        <xdr:graphicFrame macro="">
          <xdr:nvGraphicFramePr>
            <xdr:cNvPr id="11" name="Perkembangan" descr="Slicer to filter PivotTable data based on Progress percentage">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Perkembangan"/>
            </a:graphicData>
          </a:graphic>
        </xdr:graphicFrame>
      </mc:Choice>
      <mc:Fallback xmlns="">
        <xdr:sp macro="" textlink="">
          <xdr:nvSpPr>
            <xdr:cNvPr id="0" name=""/>
            <xdr:cNvSpPr>
              <a:spLocks noTextEdit="1"/>
            </xdr:cNvSpPr>
          </xdr:nvSpPr>
          <xdr:spPr>
            <a:xfrm>
              <a:off x="9944100" y="3286125"/>
              <a:ext cx="1371600" cy="2011680"/>
            </a:xfrm>
            <a:prstGeom prst="rect">
              <a:avLst/>
            </a:prstGeom>
            <a:solidFill>
              <a:prstClr val="white"/>
            </a:solidFill>
            <a:ln w="1">
              <a:solidFill>
                <a:prstClr val="green"/>
              </a:solidFill>
            </a:ln>
          </xdr:spPr>
          <xdr:txBody>
            <a:bodyPr vertOverflow="clip" horzOverflow="clip"/>
            <a:lstStyle/>
            <a:p>
              <a:r>
                <a:rPr lang="en-US" sz="1100"/>
                <a:t>Bentuk ini mewakili sebuah pemotong. Pemotong didukung dalam Excel 2010 atau versi yang lebih baru.
Jika bentuk dimodifikasi dalam versi Excel yang lebih awal, atau jika buku kerja disimpan dalam Excel 2003 atau yang lebih awal, pemotong tidak dapat digunakan.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ester" refreshedDate="43207.059879745371" createdVersion="6" refreshedVersion="6" minRefreshableVersion="3" recordCount="12">
  <cacheSource type="worksheet">
    <worksheetSource name="Tugas"/>
  </cacheSource>
  <cacheFields count="7">
    <cacheField name="Tugas" numFmtId="0">
      <sharedItems count="12">
        <s v="Proyek 1"/>
        <s v="Proyek 2"/>
        <s v="Proyek 3"/>
        <s v="Proyek 4"/>
        <s v="Proyek 5"/>
        <s v="Proyek 6"/>
        <s v="Proyek 7"/>
        <s v="Proyek 8"/>
        <s v="Proyek 9"/>
        <s v="Proyek 10"/>
        <s v="Proyek 11"/>
        <s v="Proyek 12"/>
      </sharedItems>
    </cacheField>
    <cacheField name="Mata Kuliah" numFmtId="0">
      <sharedItems count="3">
        <s v="Paramedis 1"/>
        <s v="Paramedis 2"/>
        <s v="Paramedis 3"/>
      </sharedItems>
    </cacheField>
    <cacheField name="Pengajar" numFmtId="0">
      <sharedItems count="4">
        <s v="Pengajar 1"/>
        <s v="Pengajar 2"/>
        <s v="Pengajar 3"/>
        <s v="Pengajar 4"/>
      </sharedItems>
    </cacheField>
    <cacheField name="Mulai" numFmtId="14">
      <sharedItems containsSemiMixedTypes="0" containsNonDate="0" containsDate="1" containsString="0" minDate="2018-02-15T00:00:00" maxDate="2018-04-08T00:00:00" count="22">
        <d v="2018-03-18T00:00:00"/>
        <d v="2018-03-28T00:00:00"/>
        <d v="2018-04-02T00:00:00"/>
        <d v="2018-02-16T00:00:00"/>
        <d v="2018-03-23T00:00:00"/>
        <d v="2018-03-14T00:00:00"/>
        <d v="2018-03-26T00:00:00"/>
        <d v="2018-04-07T00:00:00"/>
        <d v="2018-02-26T00:00:00"/>
        <d v="2018-04-04T00:00:00"/>
        <d v="2018-03-20T00:00:00"/>
        <d v="2018-03-17T00:00:00" u="1"/>
        <d v="2018-04-01T00:00:00" u="1"/>
        <d v="2018-03-13T00:00:00" u="1"/>
        <d v="2018-02-25T00:00:00" u="1"/>
        <d v="2018-03-22T00:00:00" u="1"/>
        <d v="2018-04-06T00:00:00" u="1"/>
        <d v="2018-03-27T00:00:00" u="1"/>
        <d v="2018-03-19T00:00:00" u="1"/>
        <d v="2018-04-03T00:00:00" u="1"/>
        <d v="2018-02-15T00:00:00" u="1"/>
        <d v="2018-03-25T00:00:00" u="1"/>
      </sharedItems>
    </cacheField>
    <cacheField name="Dikumpulkan" numFmtId="14">
      <sharedItems containsSemiMixedTypes="0" containsNonDate="0" containsDate="1" containsString="0" minDate="2018-05-04T00:00:00" maxDate="2018-07-07T00:00:00" count="22">
        <d v="2018-05-17T00:00:00"/>
        <d v="2018-06-16T00:00:00"/>
        <d v="2018-05-29T00:00:00"/>
        <d v="2018-05-27T00:00:00"/>
        <d v="2018-05-07T00:00:00"/>
        <d v="2018-07-06T00:00:00"/>
        <d v="2018-05-11T00:00:00"/>
        <d v="2018-06-06T00:00:00"/>
        <d v="2018-05-05T00:00:00"/>
        <d v="2018-06-11T00:00:00"/>
        <d v="2018-05-31T00:00:00"/>
        <d v="2018-05-28T00:00:00" u="1"/>
        <d v="2018-07-05T00:00:00" u="1"/>
        <d v="2018-05-16T00:00:00" u="1"/>
        <d v="2018-05-04T00:00:00" u="1"/>
        <d v="2018-06-05T00:00:00" u="1"/>
        <d v="2018-05-30T00:00:00" u="1"/>
        <d v="2018-05-26T00:00:00" u="1"/>
        <d v="2018-06-10T00:00:00" u="1"/>
        <d v="2018-06-15T00:00:00" u="1"/>
        <d v="2018-05-10T00:00:00" u="1"/>
        <d v="2018-05-06T00:00:00" u="1"/>
      </sharedItems>
    </cacheField>
    <cacheField name="Perkembangan" numFmtId="9">
      <sharedItems containsSemiMixedTypes="0" containsString="0" containsNumber="1" minValue="0.1" maxValue="1" count="11">
        <n v="1"/>
        <n v="0.1"/>
        <n v="0.8"/>
        <n v="0.2"/>
        <n v="0.5"/>
        <n v="0.3"/>
        <n v="0.35"/>
        <n v="0.4"/>
        <n v="0.75"/>
        <n v="0.55000000000000004"/>
        <n v="0.6"/>
      </sharedItems>
    </cacheField>
    <cacheField name="Persen" numFmtId="9">
      <sharedItems containsSemiMixedTypes="0" containsString="0" containsNumber="1" minValue="0.1"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Tugas" cacheId="8"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4" outline="0" showAll="0" defaultSubtotal="0">
      <items count="22">
        <item m="1" x="20"/>
        <item m="1" x="14"/>
        <item m="1" x="13"/>
        <item m="1" x="11"/>
        <item m="1" x="18"/>
        <item m="1" x="15"/>
        <item m="1" x="21"/>
        <item m="1" x="17"/>
        <item m="1" x="12"/>
        <item m="1" x="19"/>
        <item m="1" x="16"/>
        <item x="0"/>
        <item x="1"/>
        <item x="2"/>
        <item x="3"/>
        <item x="4"/>
        <item x="5"/>
        <item x="6"/>
        <item x="7"/>
        <item x="8"/>
        <item x="9"/>
        <item x="10"/>
      </items>
    </pivotField>
    <pivotField axis="axisRow" compact="0" numFmtId="14" outline="0" showAll="0" defaultSubtotal="0">
      <items count="22">
        <item m="1" x="14"/>
        <item m="1" x="21"/>
        <item m="1" x="20"/>
        <item m="1" x="13"/>
        <item m="1" x="17"/>
        <item m="1" x="11"/>
        <item m="1" x="16"/>
        <item m="1" x="15"/>
        <item m="1" x="18"/>
        <item m="1" x="19"/>
        <item m="1" x="12"/>
        <item x="0"/>
        <item x="1"/>
        <item x="2"/>
        <item x="3"/>
        <item x="4"/>
        <item x="5"/>
        <item x="6"/>
        <item x="7"/>
        <item x="8"/>
        <item x="9"/>
        <item x="10"/>
      </items>
    </pivotField>
    <pivotField axis="axisRow" compact="0" numFmtId="9" outline="0" showAll="0" defaultSubtotal="0">
      <items count="11">
        <item x="0"/>
        <item x="1"/>
        <item x="2"/>
        <item x="3"/>
        <item x="4"/>
        <item x="5"/>
        <item x="6"/>
        <item x="7"/>
        <item x="8"/>
        <item x="9"/>
        <item x="10"/>
      </items>
    </pivotField>
    <pivotField compact="0" numFmtId="9" outline="0" showAll="0" defaultSubtotal="0"/>
  </pivotFields>
  <rowFields count="6">
    <field x="2"/>
    <field x="1"/>
    <field x="0"/>
    <field x="3"/>
    <field x="4"/>
    <field x="5"/>
  </rowFields>
  <rowItems count="12">
    <i>
      <x/>
      <x/>
      <x/>
      <x v="11"/>
      <x v="11"/>
      <x/>
    </i>
    <i r="2">
      <x v="7"/>
      <x v="15"/>
      <x v="15"/>
      <x v="4"/>
    </i>
    <i r="2">
      <x v="11"/>
      <x v="18"/>
      <x v="19"/>
      <x v="8"/>
    </i>
    <i r="1">
      <x v="2"/>
      <x v="3"/>
      <x v="21"/>
      <x v="21"/>
      <x v="10"/>
    </i>
    <i>
      <x v="1"/>
      <x/>
      <x v="4"/>
      <x v="12"/>
      <x v="12"/>
      <x v="1"/>
    </i>
    <i r="2">
      <x v="5"/>
      <x v="13"/>
      <x v="13"/>
      <x v="2"/>
    </i>
    <i r="2">
      <x v="8"/>
      <x v="16"/>
      <x v="16"/>
      <x v="5"/>
    </i>
    <i>
      <x v="2"/>
      <x/>
      <x v="6"/>
      <x v="14"/>
      <x v="14"/>
      <x v="3"/>
    </i>
    <i r="2">
      <x v="9"/>
      <x v="17"/>
      <x v="17"/>
      <x v="6"/>
    </i>
    <i r="1">
      <x v="1"/>
      <x v="2"/>
      <x v="20"/>
      <x v="20"/>
      <x v="9"/>
    </i>
    <i>
      <x v="3"/>
      <x/>
      <x v="10"/>
      <x v="18"/>
      <x v="18"/>
      <x v="7"/>
    </i>
    <i r="1">
      <x v="1"/>
      <x v="1"/>
      <x v="19"/>
      <x v="12"/>
      <x v="4"/>
    </i>
  </rowItems>
  <colItems count="1">
    <i/>
  </colItems>
  <formats count="57">
    <format dxfId="170">
      <pivotArea type="all" dataOnly="0" outline="0" fieldPosition="0"/>
    </format>
    <format dxfId="169">
      <pivotArea type="all" dataOnly="0" outline="0" fieldPosition="0"/>
    </format>
    <format dxfId="168">
      <pivotArea field="2" type="button" dataOnly="0" labelOnly="1" outline="0" axis="axisRow" fieldPosition="0"/>
    </format>
    <format dxfId="167">
      <pivotArea field="1" type="button" dataOnly="0" labelOnly="1" outline="0" axis="axisRow" fieldPosition="1"/>
    </format>
    <format dxfId="166">
      <pivotArea field="0" type="button" dataOnly="0" labelOnly="1" outline="0" axis="axisRow" fieldPosition="2"/>
    </format>
    <format dxfId="165">
      <pivotArea field="3" type="button" dataOnly="0" labelOnly="1" outline="0" axis="axisRow" fieldPosition="3"/>
    </format>
    <format dxfId="164">
      <pivotArea field="4" type="button" dataOnly="0" labelOnly="1" outline="0" axis="axisRow" fieldPosition="4"/>
    </format>
    <format dxfId="163">
      <pivotArea field="5" type="button" dataOnly="0" labelOnly="1" outline="0" axis="axisRow" fieldPosition="5"/>
    </format>
    <format dxfId="162">
      <pivotArea dataOnly="0" labelOnly="1" outline="0" fieldPosition="0">
        <references count="1">
          <reference field="2" count="0"/>
        </references>
      </pivotArea>
    </format>
    <format dxfId="161">
      <pivotArea dataOnly="0" labelOnly="1" outline="0" fieldPosition="0">
        <references count="2">
          <reference field="1" count="2">
            <x v="0"/>
            <x v="2"/>
          </reference>
          <reference field="2" count="1" selected="0">
            <x v="0"/>
          </reference>
        </references>
      </pivotArea>
    </format>
    <format dxfId="160">
      <pivotArea dataOnly="0" labelOnly="1" outline="0" fieldPosition="0">
        <references count="2">
          <reference field="1" count="1">
            <x v="0"/>
          </reference>
          <reference field="2" count="1" selected="0">
            <x v="1"/>
          </reference>
        </references>
      </pivotArea>
    </format>
    <format dxfId="159">
      <pivotArea dataOnly="0" labelOnly="1" outline="0" fieldPosition="0">
        <references count="2">
          <reference field="1" count="1">
            <x v="1"/>
          </reference>
          <reference field="2" count="1" selected="0">
            <x v="2"/>
          </reference>
        </references>
      </pivotArea>
    </format>
    <format dxfId="158">
      <pivotArea dataOnly="0" labelOnly="1" outline="0" fieldPosition="0">
        <references count="2">
          <reference field="1" count="2">
            <x v="0"/>
            <x v="1"/>
          </reference>
          <reference field="2" count="1" selected="0">
            <x v="3"/>
          </reference>
        </references>
      </pivotArea>
    </format>
    <format dxfId="157">
      <pivotArea dataOnly="0" labelOnly="1" outline="0" fieldPosition="0">
        <references count="3">
          <reference field="0" count="3">
            <x v="0"/>
            <x v="7"/>
            <x v="11"/>
          </reference>
          <reference field="1" count="1" selected="0">
            <x v="0"/>
          </reference>
          <reference field="2" count="1" selected="0">
            <x v="0"/>
          </reference>
        </references>
      </pivotArea>
    </format>
    <format dxfId="156">
      <pivotArea dataOnly="0" labelOnly="1" outline="0" fieldPosition="0">
        <references count="3">
          <reference field="0" count="1">
            <x v="3"/>
          </reference>
          <reference field="1" count="1" selected="0">
            <x v="2"/>
          </reference>
          <reference field="2" count="1" selected="0">
            <x v="0"/>
          </reference>
        </references>
      </pivotArea>
    </format>
    <format dxfId="155">
      <pivotArea dataOnly="0" labelOnly="1" outline="0" fieldPosition="0">
        <references count="3">
          <reference field="0" count="3">
            <x v="4"/>
            <x v="5"/>
            <x v="8"/>
          </reference>
          <reference field="1" count="1" selected="0">
            <x v="0"/>
          </reference>
          <reference field="2" count="1" selected="0">
            <x v="1"/>
          </reference>
        </references>
      </pivotArea>
    </format>
    <format dxfId="154">
      <pivotArea dataOnly="0" labelOnly="1" outline="0" fieldPosition="0">
        <references count="3">
          <reference field="0" count="2">
            <x v="6"/>
            <x v="9"/>
          </reference>
          <reference field="1" count="1" selected="0">
            <x v="0"/>
          </reference>
          <reference field="2" count="1" selected="0">
            <x v="2"/>
          </reference>
        </references>
      </pivotArea>
    </format>
    <format dxfId="153">
      <pivotArea dataOnly="0" labelOnly="1" outline="0" fieldPosition="0">
        <references count="3">
          <reference field="0" count="1">
            <x v="2"/>
          </reference>
          <reference field="1" count="1" selected="0">
            <x v="1"/>
          </reference>
          <reference field="2" count="1" selected="0">
            <x v="2"/>
          </reference>
        </references>
      </pivotArea>
    </format>
    <format dxfId="152">
      <pivotArea dataOnly="0" labelOnly="1" outline="0" fieldPosition="0">
        <references count="3">
          <reference field="0" count="1">
            <x v="10"/>
          </reference>
          <reference field="1" count="1" selected="0">
            <x v="0"/>
          </reference>
          <reference field="2" count="1" selected="0">
            <x v="3"/>
          </reference>
        </references>
      </pivotArea>
    </format>
    <format dxfId="151">
      <pivotArea dataOnly="0" labelOnly="1" outline="0" fieldPosition="0">
        <references count="3">
          <reference field="0" count="1">
            <x v="1"/>
          </reference>
          <reference field="1" count="1" selected="0">
            <x v="1"/>
          </reference>
          <reference field="2" count="1" selected="0">
            <x v="3"/>
          </reference>
        </references>
      </pivotArea>
    </format>
    <format dxfId="150">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149">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148">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147">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146">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145">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144">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143">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142">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141">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140">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139">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138">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137">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136">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135">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134">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133">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132">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131">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130">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129">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128">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127">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126">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5" count="1">
            <x v="0"/>
          </reference>
        </references>
      </pivotArea>
    </format>
    <format dxfId="125">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5" count="1">
            <x v="4"/>
          </reference>
        </references>
      </pivotArea>
    </format>
    <format dxfId="124">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5" count="1">
            <x v="8"/>
          </reference>
        </references>
      </pivotArea>
    </format>
    <format dxfId="123">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5" count="1">
            <x v="10"/>
          </reference>
        </references>
      </pivotArea>
    </format>
    <format dxfId="122">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5" count="1">
            <x v="1"/>
          </reference>
        </references>
      </pivotArea>
    </format>
    <format dxfId="121">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5" count="1">
            <x v="2"/>
          </reference>
        </references>
      </pivotArea>
    </format>
    <format dxfId="120">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5"/>
          </reference>
        </references>
      </pivotArea>
    </format>
    <format dxfId="119">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3"/>
          </reference>
        </references>
      </pivotArea>
    </format>
    <format dxfId="118">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5" count="1">
            <x v="6"/>
          </reference>
        </references>
      </pivotArea>
    </format>
    <format dxfId="117">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5" count="1">
            <x v="9"/>
          </reference>
        </references>
      </pivotArea>
    </format>
    <format dxfId="116">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5" count="1">
            <x v="7"/>
          </reference>
        </references>
      </pivotArea>
    </format>
    <format dxfId="115">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4"/>
          </reference>
        </references>
      </pivotArea>
    </format>
    <format dxfId="114">
      <pivotArea dataOnly="0" labelOnly="1" outline="0" fieldPosition="0">
        <references count="1">
          <reference field="5" count="0"/>
        </references>
      </pivotArea>
    </format>
  </formats>
  <pivotTableStyleInfo name="Detail Tugas" showRowHeaders="1" showColHeaders="1" showRowStripes="0" showColStripes="0" showLastColumn="1"/>
  <extLst>
    <ext xmlns:x14="http://schemas.microsoft.com/office/spreadsheetml/2009/9/main" uri="{962EF5D1-5CA2-4c93-8EF4-DBF5C05439D2}">
      <x14:pivotTableDefinition xmlns:xm="http://schemas.microsoft.com/office/excel/2006/main" altTextSummary="Detail tugas dikelompokkan menurut Pengajar, lalu menurut Mata Kuliah akan diperbarui secara otomatis dari tabel Tugas di lembar kerja Jadwal tugas"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Pemotong_Tugas" sourceName="Tugas">
  <pivotTables>
    <pivotTable tabId="3" name="PivotTableTugas"/>
  </pivotTables>
  <data>
    <tabular pivotCacheId="3">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Pemotong_Mata_Kuliah" sourceName="Mata Kuliah">
  <pivotTables>
    <pivotTable tabId="3" name="PivotTableTugas"/>
  </pivotTables>
  <data>
    <tabular pivotCacheId="3"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Pemotong_Mulai" sourceName="Mulai">
  <pivotTables>
    <pivotTable tabId="3" name="PivotTableTugas"/>
  </pivotTables>
  <data>
    <tabular pivotCacheId="3" showMissing="0">
      <items count="22">
        <i x="3" s="1"/>
        <i x="8" s="1"/>
        <i x="5" s="1"/>
        <i x="0" s="1"/>
        <i x="10" s="1"/>
        <i x="4" s="1"/>
        <i x="6" s="1"/>
        <i x="1" s="1"/>
        <i x="2" s="1"/>
        <i x="9" s="1"/>
        <i x="7" s="1"/>
        <i x="20" s="1" nd="1"/>
        <i x="14" s="1" nd="1"/>
        <i x="13" s="1" nd="1"/>
        <i x="11" s="1" nd="1"/>
        <i x="18" s="1" nd="1"/>
        <i x="15" s="1" nd="1"/>
        <i x="21" s="1" nd="1"/>
        <i x="17" s="1" nd="1"/>
        <i x="12" s="1" nd="1"/>
        <i x="19" s="1" nd="1"/>
        <i x="16"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Pemotong_Dikumpulkan" sourceName="Dikumpulkan">
  <pivotTables>
    <pivotTable tabId="3" name="PivotTableTugas"/>
  </pivotTables>
  <data>
    <tabular pivotCacheId="3" showMissing="0">
      <items count="22">
        <i x="8" s="1"/>
        <i x="4" s="1"/>
        <i x="6" s="1"/>
        <i x="0" s="1"/>
        <i x="3" s="1"/>
        <i x="2" s="1"/>
        <i x="10" s="1"/>
        <i x="7" s="1"/>
        <i x="9" s="1"/>
        <i x="1" s="1"/>
        <i x="5" s="1"/>
        <i x="14" s="1" nd="1"/>
        <i x="21" s="1" nd="1"/>
        <i x="20" s="1" nd="1"/>
        <i x="13" s="1" nd="1"/>
        <i x="17" s="1" nd="1"/>
        <i x="11" s="1" nd="1"/>
        <i x="16" s="1" nd="1"/>
        <i x="15" s="1" nd="1"/>
        <i x="18" s="1" nd="1"/>
        <i x="19" s="1" nd="1"/>
        <i x="1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Pemotong_Perkembangan" sourceName="Perkembangan">
  <pivotTables>
    <pivotTable tabId="3" name="PivotTableTugas"/>
  </pivotTables>
  <data>
    <tabular pivotCacheId="3" showMissing="0">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ugas" cache="Pemotong_Tugas" caption="Tugas" style="Assignment detail Slicer" rowHeight="182880"/>
  <slicer name="Mata Kuliah" cache="Pemotong_Mata_Kuliah" caption="Mata Kuliah" style="Assignment detail Slicer" rowHeight="182880"/>
  <slicer name="Mulai" cache="Pemotong_Mulai" caption="Mulai" style="Assignment detail Slicer" rowHeight="182880"/>
  <slicer name="Dikumpulkan" cache="Pemotong_Dikumpulkan" caption="Dikumpulkan" style="Assignment detail Slicer" rowHeight="182880"/>
  <slicer name="Perkembangan" cache="Pemotong_Perkembangan" caption="Perkembangan" style="Assignment detail Slicer" rowHeight="182880"/>
</slicers>
</file>

<file path=xl/tables/table1.xml><?xml version="1.0" encoding="utf-8"?>
<table xmlns="http://schemas.openxmlformats.org/spreadsheetml/2006/main" id="2" name="Tugas" displayName="Tugas" ref="B5:H17">
  <autoFilter ref="B5:H17"/>
  <tableColumns count="7">
    <tableColumn id="2" name="Tugas" totalsRowLabel="Total" dataCellStyle="Normal"/>
    <tableColumn id="1" name="Mata Kuliah" dataDxfId="174" dataCellStyle="Normal"/>
    <tableColumn id="6" name="Pengajar" dataDxfId="173" dataCellStyle="Normal"/>
    <tableColumn id="4" name="Mulai" dataCellStyle="Tanggal"/>
    <tableColumn id="3" name="Dikumpulkan" dataCellStyle="Tanggal">
      <calculatedColumnFormula>TODAY()+(ROW(A1)*10)-25</calculatedColumnFormula>
    </tableColumn>
    <tableColumn id="5" name="Perkembangan" dataDxfId="172" dataCellStyle="Persen">
      <calculatedColumnFormula>Tugas[[#This Row],[Persen]]</calculatedColumnFormula>
    </tableColumn>
    <tableColumn id="7" name="Persen" totalsRowFunction="sum" dataDxfId="171" dataCellStyle="Persen"/>
  </tableColumns>
  <tableStyleInfo name="Jadwal Tugas" showFirstColumn="0" showLastColumn="0" showRowStripes="1" showColumnStripes="0"/>
  <extLst>
    <ext xmlns:x14="http://schemas.microsoft.com/office/spreadsheetml/2009/9/main" uri="{504A1905-F514-4f6f-8877-14C23A59335A}">
      <x14:table altTextSummary="Masukkan Tugas, Mata Kuliah, Pengajar, tanggal Mulai &amp; Pengumpulan, serta persen penyelesaian dalam tabel ini. Bilah perkembangan diperbarui secara otomatis"/>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25"/>
  <cols>
    <col min="1" max="1" width="2.7109375" customWidth="1"/>
    <col min="2" max="2" width="55" customWidth="1"/>
    <col min="3" max="3" width="24.85546875" customWidth="1"/>
    <col min="4" max="4" width="22.42578125" customWidth="1"/>
    <col min="5" max="5" width="15.85546875" style="9" customWidth="1"/>
    <col min="6" max="6" width="15.5703125" style="9" customWidth="1"/>
    <col min="7" max="7" width="16.28515625" customWidth="1"/>
    <col min="8" max="8" width="14.5703125" customWidth="1"/>
    <col min="9" max="9" width="2.7109375" customWidth="1"/>
    <col min="10" max="10" width="3.7109375" customWidth="1"/>
  </cols>
  <sheetData>
    <row r="1" spans="2:8" ht="37.5" customHeight="1" x14ac:dyDescent="0.25">
      <c r="B1" s="28" t="s">
        <v>0</v>
      </c>
      <c r="C1" s="28"/>
      <c r="D1" s="29" t="s">
        <v>19</v>
      </c>
      <c r="E1" s="29"/>
      <c r="F1" s="29"/>
      <c r="G1" s="29"/>
      <c r="H1" s="29"/>
    </row>
    <row r="2" spans="2:8" ht="24.95" customHeight="1" x14ac:dyDescent="0.25">
      <c r="B2" s="28"/>
      <c r="C2" s="28"/>
      <c r="D2" s="27" t="s">
        <v>20</v>
      </c>
      <c r="E2" s="27"/>
      <c r="F2" s="18" t="s">
        <v>27</v>
      </c>
      <c r="G2" s="20" t="s">
        <v>29</v>
      </c>
      <c r="H2" s="17">
        <v>0.99</v>
      </c>
    </row>
    <row r="3" spans="2:8" ht="24.95" customHeight="1" x14ac:dyDescent="0.25">
      <c r="B3" s="16" t="s">
        <v>1</v>
      </c>
      <c r="C3" s="8">
        <v>2</v>
      </c>
      <c r="D3" s="8" t="s">
        <v>41</v>
      </c>
      <c r="E3" s="11"/>
      <c r="F3" s="12"/>
      <c r="G3" s="4"/>
      <c r="H3" s="4"/>
    </row>
    <row r="4" spans="2:8" ht="13.5" customHeight="1" x14ac:dyDescent="0.25">
      <c r="E4" s="10"/>
      <c r="F4" s="10"/>
    </row>
    <row r="5" spans="2:8" ht="30" customHeight="1" x14ac:dyDescent="0.25">
      <c r="B5" s="13" t="s">
        <v>2</v>
      </c>
      <c r="C5" s="13" t="s">
        <v>15</v>
      </c>
      <c r="D5" s="13" t="s">
        <v>21</v>
      </c>
      <c r="E5" s="14" t="s">
        <v>26</v>
      </c>
      <c r="F5" s="14" t="s">
        <v>28</v>
      </c>
      <c r="G5" s="13" t="s">
        <v>30</v>
      </c>
      <c r="H5" s="13" t="s">
        <v>31</v>
      </c>
    </row>
    <row r="6" spans="2:8" ht="30" customHeight="1" x14ac:dyDescent="0.25">
      <c r="B6" t="s">
        <v>3</v>
      </c>
      <c r="C6" s="24" t="s">
        <v>16</v>
      </c>
      <c r="D6" s="24" t="s">
        <v>22</v>
      </c>
      <c r="E6" s="19">
        <f ca="1">TODAY()-30</f>
        <v>43177</v>
      </c>
      <c r="F6" s="19">
        <f ca="1">TODAY()+30</f>
        <v>43237</v>
      </c>
      <c r="G6" s="25">
        <f>Tugas[[#This Row],[Persen]]</f>
        <v>1</v>
      </c>
      <c r="H6" s="25">
        <v>1</v>
      </c>
    </row>
    <row r="7" spans="2:8" ht="30" customHeight="1" x14ac:dyDescent="0.25">
      <c r="B7" t="s">
        <v>4</v>
      </c>
      <c r="C7" s="24" t="s">
        <v>16</v>
      </c>
      <c r="D7" s="24" t="s">
        <v>23</v>
      </c>
      <c r="E7" s="19">
        <f ca="1">TODAY()-20</f>
        <v>43187</v>
      </c>
      <c r="F7" s="19">
        <f ca="1">TODAY()+60</f>
        <v>43267</v>
      </c>
      <c r="G7" s="25">
        <f>Tugas[[#This Row],[Persen]]</f>
        <v>0.1</v>
      </c>
      <c r="H7" s="25">
        <v>0.1</v>
      </c>
    </row>
    <row r="8" spans="2:8" ht="30" customHeight="1" x14ac:dyDescent="0.25">
      <c r="B8" t="s">
        <v>5</v>
      </c>
      <c r="C8" s="24" t="s">
        <v>16</v>
      </c>
      <c r="D8" s="24" t="s">
        <v>23</v>
      </c>
      <c r="E8" s="19">
        <f ca="1">TODAY()-15</f>
        <v>43192</v>
      </c>
      <c r="F8" s="19">
        <f ca="1">TODAY()+42</f>
        <v>43249</v>
      </c>
      <c r="G8" s="25">
        <f>Tugas[[#This Row],[Persen]]</f>
        <v>0.8</v>
      </c>
      <c r="H8" s="25">
        <v>0.8</v>
      </c>
    </row>
    <row r="9" spans="2:8" ht="30" customHeight="1" x14ac:dyDescent="0.25">
      <c r="B9" t="s">
        <v>6</v>
      </c>
      <c r="C9" s="24" t="s">
        <v>16</v>
      </c>
      <c r="D9" s="24" t="s">
        <v>24</v>
      </c>
      <c r="E9" s="19">
        <f ca="1">TODAY()-60</f>
        <v>43147</v>
      </c>
      <c r="F9" s="19">
        <f ca="1">TODAY()+40</f>
        <v>43247</v>
      </c>
      <c r="G9" s="25">
        <f>Tugas[[#This Row],[Persen]]</f>
        <v>0.2</v>
      </c>
      <c r="H9" s="25">
        <v>0.2</v>
      </c>
    </row>
    <row r="10" spans="2:8" ht="30" customHeight="1" x14ac:dyDescent="0.25">
      <c r="B10" t="s">
        <v>7</v>
      </c>
      <c r="C10" s="24" t="s">
        <v>16</v>
      </c>
      <c r="D10" s="24" t="s">
        <v>22</v>
      </c>
      <c r="E10" s="19">
        <f ca="1">TODAY()-25</f>
        <v>43182</v>
      </c>
      <c r="F10" s="19">
        <f ca="1">TODAY()+20</f>
        <v>43227</v>
      </c>
      <c r="G10" s="25">
        <f>Tugas[[#This Row],[Persen]]</f>
        <v>0.5</v>
      </c>
      <c r="H10" s="25">
        <v>0.5</v>
      </c>
    </row>
    <row r="11" spans="2:8" ht="30" customHeight="1" x14ac:dyDescent="0.25">
      <c r="B11" t="s">
        <v>8</v>
      </c>
      <c r="C11" s="24" t="s">
        <v>16</v>
      </c>
      <c r="D11" s="24" t="s">
        <v>23</v>
      </c>
      <c r="E11" s="19">
        <f ca="1">TODAY()-34</f>
        <v>43173</v>
      </c>
      <c r="F11" s="19">
        <f ca="1">TODAY()+80</f>
        <v>43287</v>
      </c>
      <c r="G11" s="25">
        <f>Tugas[[#This Row],[Persen]]</f>
        <v>0.3</v>
      </c>
      <c r="H11" s="25">
        <v>0.3</v>
      </c>
    </row>
    <row r="12" spans="2:8" ht="30" customHeight="1" x14ac:dyDescent="0.25">
      <c r="B12" t="s">
        <v>9</v>
      </c>
      <c r="C12" s="24" t="s">
        <v>16</v>
      </c>
      <c r="D12" s="24" t="s">
        <v>24</v>
      </c>
      <c r="E12" s="19">
        <f ca="1">TODAY()-22</f>
        <v>43185</v>
      </c>
      <c r="F12" s="19">
        <f ca="1">TODAY()+24</f>
        <v>43231</v>
      </c>
      <c r="G12" s="25">
        <f>Tugas[[#This Row],[Persen]]</f>
        <v>0.35</v>
      </c>
      <c r="H12" s="25">
        <v>0.35</v>
      </c>
    </row>
    <row r="13" spans="2:8" ht="30" customHeight="1" x14ac:dyDescent="0.25">
      <c r="B13" t="s">
        <v>10</v>
      </c>
      <c r="C13" s="24" t="s">
        <v>16</v>
      </c>
      <c r="D13" s="24" t="s">
        <v>25</v>
      </c>
      <c r="E13" s="19">
        <f ca="1">TODAY()-10</f>
        <v>43197</v>
      </c>
      <c r="F13" s="19">
        <f ca="1">TODAY()+50</f>
        <v>43257</v>
      </c>
      <c r="G13" s="25">
        <f>Tugas[[#This Row],[Persen]]</f>
        <v>0.4</v>
      </c>
      <c r="H13" s="25">
        <v>0.4</v>
      </c>
    </row>
    <row r="14" spans="2:8" ht="30" customHeight="1" x14ac:dyDescent="0.25">
      <c r="B14" t="s">
        <v>11</v>
      </c>
      <c r="C14" s="24" t="s">
        <v>16</v>
      </c>
      <c r="D14" s="24" t="s">
        <v>22</v>
      </c>
      <c r="E14" s="19">
        <f ca="1">TODAY()-10</f>
        <v>43197</v>
      </c>
      <c r="F14" s="19">
        <f ca="1">TODAY()+18</f>
        <v>43225</v>
      </c>
      <c r="G14" s="25">
        <f>Tugas[[#This Row],[Persen]]</f>
        <v>0.75</v>
      </c>
      <c r="H14" s="25">
        <v>0.75</v>
      </c>
    </row>
    <row r="15" spans="2:8" ht="30" customHeight="1" x14ac:dyDescent="0.25">
      <c r="B15" t="s">
        <v>12</v>
      </c>
      <c r="C15" s="24" t="s">
        <v>17</v>
      </c>
      <c r="D15" s="24" t="s">
        <v>25</v>
      </c>
      <c r="E15" s="19">
        <f ca="1">TODAY()-50</f>
        <v>43157</v>
      </c>
      <c r="F15" s="19">
        <f ca="1">TODAY()+60</f>
        <v>43267</v>
      </c>
      <c r="G15" s="25">
        <f>Tugas[[#This Row],[Persen]]</f>
        <v>0.5</v>
      </c>
      <c r="H15" s="25">
        <v>0.5</v>
      </c>
    </row>
    <row r="16" spans="2:8" ht="30" customHeight="1" x14ac:dyDescent="0.25">
      <c r="B16" t="s">
        <v>13</v>
      </c>
      <c r="C16" s="24" t="s">
        <v>17</v>
      </c>
      <c r="D16" s="24" t="s">
        <v>24</v>
      </c>
      <c r="E16" s="19">
        <f ca="1">TODAY()-13</f>
        <v>43194</v>
      </c>
      <c r="F16" s="19">
        <f ca="1">TODAY()+55</f>
        <v>43262</v>
      </c>
      <c r="G16" s="25">
        <f>Tugas[[#This Row],[Persen]]</f>
        <v>0.55000000000000004</v>
      </c>
      <c r="H16" s="25">
        <v>0.55000000000000004</v>
      </c>
    </row>
    <row r="17" spans="2:8" ht="30" customHeight="1" x14ac:dyDescent="0.25">
      <c r="B17" t="s">
        <v>14</v>
      </c>
      <c r="C17" s="24" t="s">
        <v>18</v>
      </c>
      <c r="D17" s="24" t="s">
        <v>22</v>
      </c>
      <c r="E17" s="19">
        <f ca="1">TODAY()-28</f>
        <v>43179</v>
      </c>
      <c r="F17" s="19">
        <f ca="1">TODAY()+44</f>
        <v>43251</v>
      </c>
      <c r="G17" s="25">
        <f>Tugas[[#This Row],[Persen]]</f>
        <v>0.6</v>
      </c>
      <c r="H17" s="25">
        <v>0.6</v>
      </c>
    </row>
  </sheetData>
  <mergeCells count="3">
    <mergeCell ref="D2:E2"/>
    <mergeCell ref="B1:C2"/>
    <mergeCell ref="D1:H1"/>
  </mergeCells>
  <conditionalFormatting sqref="B6:H17">
    <cfRule type="expression" dxfId="177" priority="2" stopIfTrue="1">
      <formula>$G6=1</formula>
    </cfRule>
    <cfRule type="expression" dxfId="176" priority="3" stopIfTrue="1">
      <formula>(AturanSorotan)*($F6&lt;=TODAY()+PemeriksaanTanggal)*($F6&gt;=TODAY())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175" priority="5">
      <formula>$D$3="Tanpa Sorotan"</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Pilih periode interval dari daftar. Pilih BATAL, kemudian tekan ALT+PANAH BAWAH untuk menampilkan opsi, lalu PANAH BAWAH dan ENTER untuk memilih" prompt="Pilih interval untuk sorotan pengumpulan tugas dalam sel ini. Tekan ALT+PANAH BAWAH untuk membuka daftar menurun, lalu PANAH BAWAH dan ENTER untuk memilih." sqref="D3">
      <formula1>"TANPA SOROTAN,HARI,MINGGU,BULAN"</formula1>
    </dataValidation>
    <dataValidation type="list" errorStyle="warning" allowBlank="1" showInputMessage="1" showErrorMessage="1" error="Pilih nilai interval dari daftar. Pilih BATAL, kemudian tekan ALT+PANAH BAWAH untuk menampilkan opsi, kemudian PANAH BAWAH dan ENTER untuk memilih" prompt="Pilih nilai interval untuk sorotan pengumpulan tugas dalam sel ini. Tekan ALT+PANAH BAWAH untuk membuka daftar menurun, lalu PANAH BAWAH dan ENTER untuk memilih." sqref="C3">
      <formula1>"1,2,3,4,5,6,7,8,9,10,11,12,13,14,15,16,17,18,19,20,21,22,23,24,25,26,27,28,29,30"</formula1>
    </dataValidation>
    <dataValidation allowBlank="1" showInputMessage="1" showErrorMessage="1" prompt="Masukkan Tugas dalam kolom di bawah judul ini. Gunakan filter judul untuk menemukan entri tertentu" sqref="B5"/>
    <dataValidation allowBlank="1" showInputMessage="1" showErrorMessage="1" prompt="Masukkan Mata Kuliah dalam kolom di bawah judul ini" sqref="C5"/>
    <dataValidation allowBlank="1" showInputMessage="1" showErrorMessage="1" prompt="Masukkan Pengajar dalam kolom di bawah judul ini" sqref="D5"/>
    <dataValidation allowBlank="1" showInputMessage="1" showErrorMessage="1" prompt="Masukkan tanggal Mulai dalam kolom di bawah judul ini" sqref="E5"/>
    <dataValidation allowBlank="1" showInputMessage="1" showErrorMessage="1" prompt="Masukkan tanggal Dikumpulkan dalam kolom di bawah judul ini" sqref="F5"/>
    <dataValidation allowBlank="1" showInputMessage="1" showErrorMessage="1" prompt="Bilah Perkembangan akan diperbarui secara otomatis dalam kolom di bawah judul ini" sqref="G5"/>
    <dataValidation allowBlank="1" showInputMessage="1" showErrorMessage="1" prompt="Masukkan Persentase penyelesaian dalam kolom di bawah judul ini" sqref="H5"/>
    <dataValidation allowBlank="1" showInputMessage="1" showErrorMessage="1" prompt="Pilih Kriteria Tugas yang Harus Dikumpulkan Dalam di sel C3 dan D3, di sebelah kanan" sqref="B3"/>
    <dataValidation allowBlank="1" showInputMessage="1" showErrorMessage="1" prompt="Judul lembar kerja ada dalam sel ini. Legenda bilah warna penyelesaian berada dalam sel F2 hingga H2. Tautan navigasi ke lembar kerja Detail Tugas ada dalam sel D1" sqref="B1:C2"/>
    <dataValidation allowBlank="1" showInputMessage="1" showErrorMessage="1" prompt="Legenda Bilah Warna Penyelesaian berada dalam sel di sebelah kanan. Bilah warna akan diperbarui secara otomatis dalam kolom Perkembangan dalam tabel Tugas" sqref="D2:E2"/>
    <dataValidation allowBlank="1" showInputMessage="1" showErrorMessage="1" prompt="Buat Jadwal Tugas dalam buku kerja ini. Masukkan detail dalam tabel Tugas dimulai dari sel B5 dalam lembar kerja ini" sqref="A1"/>
    <dataValidation allowBlank="1" showInputMessage="1" showErrorMessage="1" prompt="Perkembangan tugas yang lebih besar dari atau sama dengan 0% tetapi kurang dari 40 persen akan disorot dengan warna RGB (Merah, Hijau, Biru) R=123 G=209 B=255" sqref="F2"/>
    <dataValidation allowBlank="1" showInputMessage="1" showErrorMessage="1" prompt="Perkembangan tugas yang lebih besar dari 40% dan kurang dari 75% akan disorot dengan warna RGB (Merah, Hijau, Biru) R=188 G=222 B=182" sqref="G2"/>
    <dataValidation allowBlank="1" showInputMessage="1" showErrorMessage="1" prompt="Perkembangan tugas yang lebih besar dari 75% hingga 99% akan disorot dengan warna RGB (Merah, Hijau, Biru) R=254 G=198 B=11" sqref="H2"/>
    <dataValidation allowBlank="1" showInputMessage="1" showErrorMessage="1" prompt="Tautan navigasi ke lembar kerja Detail Tugas" sqref="D1"/>
  </dataValidations>
  <hyperlinks>
    <hyperlink ref="D1:H1" location="'Detail Tugas'!A1" tooltip="Pilih untuk menavigasi ke lembar kerja Detail Tugas" display="DETAIL TUGAS &gt;"/>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O22"/>
  <sheetViews>
    <sheetView showGridLines="0" zoomScaleNormal="100" workbookViewId="0"/>
  </sheetViews>
  <sheetFormatPr defaultRowHeight="30" customHeight="1" x14ac:dyDescent="0.25"/>
  <cols>
    <col min="1" max="1" width="2.7109375" style="3" customWidth="1"/>
    <col min="2" max="2" width="19" style="1" customWidth="1"/>
    <col min="3" max="3" width="26.140625" style="7" customWidth="1"/>
    <col min="4" max="4" width="23.5703125" style="6" customWidth="1"/>
    <col min="5" max="5" width="16.28515625" style="5" customWidth="1"/>
    <col min="6" max="6" width="18" style="5" customWidth="1"/>
    <col min="7" max="7" width="19.28515625" style="5" customWidth="1"/>
    <col min="8" max="8" width="2.5703125" customWidth="1"/>
    <col min="9" max="13" width="10.5703125" customWidth="1"/>
    <col min="15" max="15" width="2.7109375" customWidth="1"/>
  </cols>
  <sheetData>
    <row r="1" spans="1:15" ht="37.5" customHeight="1" x14ac:dyDescent="0.25">
      <c r="A1"/>
      <c r="B1" s="28" t="s">
        <v>32</v>
      </c>
      <c r="C1" s="28"/>
      <c r="D1" s="28"/>
      <c r="E1" s="28"/>
      <c r="F1" s="28"/>
      <c r="G1" s="28"/>
      <c r="H1" s="28"/>
      <c r="I1" s="28"/>
      <c r="J1" s="28"/>
      <c r="K1" s="28"/>
      <c r="L1" s="29" t="s">
        <v>39</v>
      </c>
      <c r="M1" s="29"/>
      <c r="N1" s="29"/>
    </row>
    <row r="2" spans="1:15" ht="50.1" customHeight="1" x14ac:dyDescent="0.25">
      <c r="A2"/>
      <c r="B2" s="33" t="s">
        <v>33</v>
      </c>
      <c r="C2" s="33"/>
      <c r="D2" s="33"/>
      <c r="E2" s="33"/>
      <c r="F2" s="33"/>
      <c r="G2" s="33"/>
      <c r="H2" s="33"/>
      <c r="I2" s="33"/>
      <c r="J2" s="33"/>
      <c r="K2" s="33"/>
      <c r="L2" s="33"/>
      <c r="M2" s="33"/>
      <c r="N2" s="33"/>
      <c r="O2" s="33"/>
    </row>
    <row r="3" spans="1:15" ht="23.25" x14ac:dyDescent="0.25">
      <c r="A3" s="2"/>
      <c r="B3" s="21" t="s">
        <v>21</v>
      </c>
      <c r="C3" s="21" t="s">
        <v>15</v>
      </c>
      <c r="D3" s="21" t="s">
        <v>2</v>
      </c>
      <c r="E3" s="21" t="s">
        <v>26</v>
      </c>
      <c r="F3" s="21" t="s">
        <v>28</v>
      </c>
      <c r="G3" s="21" t="s">
        <v>30</v>
      </c>
      <c r="I3" s="32" t="s">
        <v>35</v>
      </c>
      <c r="J3" s="32"/>
      <c r="K3" s="32" t="s">
        <v>37</v>
      </c>
      <c r="L3" s="32"/>
      <c r="M3" s="32" t="s">
        <v>40</v>
      </c>
      <c r="N3" s="32"/>
      <c r="O3" s="32"/>
    </row>
    <row r="4" spans="1:15" ht="15.75" x14ac:dyDescent="0.25">
      <c r="B4" s="30" t="s">
        <v>22</v>
      </c>
      <c r="C4" s="30" t="s">
        <v>16</v>
      </c>
      <c r="D4" s="22" t="s">
        <v>3</v>
      </c>
      <c r="E4" s="23">
        <v>43177</v>
      </c>
      <c r="F4" s="23">
        <v>43237</v>
      </c>
      <c r="G4" s="26">
        <v>1</v>
      </c>
      <c r="I4" s="32"/>
      <c r="J4" s="32"/>
      <c r="K4" s="32"/>
      <c r="L4" s="32"/>
      <c r="M4" s="32"/>
      <c r="N4" s="32"/>
      <c r="O4" s="32"/>
    </row>
    <row r="5" spans="1:15" ht="15.75" x14ac:dyDescent="0.25">
      <c r="B5" s="31"/>
      <c r="C5" s="31"/>
      <c r="D5" s="22" t="s">
        <v>7</v>
      </c>
      <c r="E5" s="23">
        <v>43182</v>
      </c>
      <c r="F5" s="23">
        <v>43227</v>
      </c>
      <c r="G5" s="26">
        <v>0.5</v>
      </c>
      <c r="I5" s="32"/>
      <c r="J5" s="32"/>
      <c r="K5" s="32"/>
      <c r="L5" s="32"/>
      <c r="M5" s="32"/>
      <c r="N5" s="32"/>
      <c r="O5" s="32"/>
    </row>
    <row r="6" spans="1:15" ht="15.75" x14ac:dyDescent="0.25">
      <c r="B6" s="31"/>
      <c r="C6" s="31"/>
      <c r="D6" s="22" t="s">
        <v>11</v>
      </c>
      <c r="E6" s="23">
        <v>43197</v>
      </c>
      <c r="F6" s="23">
        <v>43225</v>
      </c>
      <c r="G6" s="26">
        <v>0.75</v>
      </c>
      <c r="I6" s="32"/>
      <c r="J6" s="32"/>
      <c r="K6" s="32"/>
      <c r="L6" s="32"/>
      <c r="M6" s="32"/>
      <c r="N6" s="32"/>
      <c r="O6" s="32"/>
    </row>
    <row r="7" spans="1:15" ht="15.75" x14ac:dyDescent="0.25">
      <c r="B7" s="31"/>
      <c r="C7" s="22" t="s">
        <v>18</v>
      </c>
      <c r="D7" s="22" t="s">
        <v>14</v>
      </c>
      <c r="E7" s="23">
        <v>43179</v>
      </c>
      <c r="F7" s="23">
        <v>43251</v>
      </c>
      <c r="G7" s="26">
        <v>0.6</v>
      </c>
      <c r="I7" s="32"/>
      <c r="J7" s="32"/>
      <c r="K7" s="32"/>
      <c r="L7" s="32"/>
      <c r="M7" s="32"/>
      <c r="N7" s="32"/>
      <c r="O7" s="32"/>
    </row>
    <row r="8" spans="1:15" ht="15.75" x14ac:dyDescent="0.25">
      <c r="B8" s="30" t="s">
        <v>23</v>
      </c>
      <c r="C8" s="30" t="s">
        <v>16</v>
      </c>
      <c r="D8" s="22" t="s">
        <v>4</v>
      </c>
      <c r="E8" s="23">
        <v>43187</v>
      </c>
      <c r="F8" s="23">
        <v>43267</v>
      </c>
      <c r="G8" s="26">
        <v>0.1</v>
      </c>
      <c r="I8" s="32"/>
      <c r="J8" s="32"/>
      <c r="K8" s="32"/>
      <c r="L8" s="32"/>
      <c r="M8" s="32"/>
      <c r="N8" s="32"/>
      <c r="O8" s="32"/>
    </row>
    <row r="9" spans="1:15" ht="15.75" x14ac:dyDescent="0.25">
      <c r="B9" s="31"/>
      <c r="C9" s="31"/>
      <c r="D9" s="22" t="s">
        <v>5</v>
      </c>
      <c r="E9" s="23">
        <v>43192</v>
      </c>
      <c r="F9" s="23">
        <v>43249</v>
      </c>
      <c r="G9" s="26">
        <v>0.8</v>
      </c>
      <c r="I9" s="32"/>
      <c r="J9" s="32"/>
      <c r="K9" s="32"/>
      <c r="L9" s="32"/>
      <c r="M9" s="32"/>
      <c r="N9" s="32"/>
      <c r="O9" s="32"/>
    </row>
    <row r="10" spans="1:15" ht="15.75" x14ac:dyDescent="0.25">
      <c r="B10" s="31"/>
      <c r="C10" s="31"/>
      <c r="D10" s="22" t="s">
        <v>8</v>
      </c>
      <c r="E10" s="23">
        <v>43173</v>
      </c>
      <c r="F10" s="23">
        <v>43287</v>
      </c>
      <c r="G10" s="26">
        <v>0.3</v>
      </c>
      <c r="I10" s="32"/>
      <c r="J10" s="32"/>
      <c r="K10" s="32"/>
      <c r="L10" s="32"/>
      <c r="M10" s="32"/>
      <c r="N10" s="32"/>
      <c r="O10" s="32"/>
    </row>
    <row r="11" spans="1:15" ht="15.75" x14ac:dyDescent="0.25">
      <c r="B11" s="30" t="s">
        <v>24</v>
      </c>
      <c r="C11" s="31" t="s">
        <v>16</v>
      </c>
      <c r="D11" s="22" t="s">
        <v>6</v>
      </c>
      <c r="E11" s="23">
        <v>43147</v>
      </c>
      <c r="F11" s="23">
        <v>43247</v>
      </c>
      <c r="G11" s="26">
        <v>0.2</v>
      </c>
      <c r="I11" s="32"/>
      <c r="J11" s="32"/>
      <c r="K11" s="32"/>
      <c r="L11" s="32"/>
      <c r="M11" s="32"/>
      <c r="N11" s="32"/>
      <c r="O11" s="32"/>
    </row>
    <row r="12" spans="1:15" ht="15.75" x14ac:dyDescent="0.25">
      <c r="B12" s="31"/>
      <c r="C12" s="31"/>
      <c r="D12" s="22" t="s">
        <v>9</v>
      </c>
      <c r="E12" s="23">
        <v>43185</v>
      </c>
      <c r="F12" s="23">
        <v>43231</v>
      </c>
      <c r="G12" s="26">
        <v>0.35</v>
      </c>
      <c r="I12" s="32"/>
      <c r="J12" s="32"/>
      <c r="K12" s="32"/>
      <c r="L12" s="32"/>
      <c r="M12" s="32"/>
      <c r="N12" s="32"/>
      <c r="O12" s="32"/>
    </row>
    <row r="13" spans="1:15" ht="15.75" x14ac:dyDescent="0.25">
      <c r="B13" s="31"/>
      <c r="C13" s="22" t="s">
        <v>17</v>
      </c>
      <c r="D13" s="22" t="s">
        <v>13</v>
      </c>
      <c r="E13" s="23">
        <v>43194</v>
      </c>
      <c r="F13" s="23">
        <v>43262</v>
      </c>
      <c r="G13" s="26">
        <v>0.55000000000000004</v>
      </c>
      <c r="I13" s="32" t="s">
        <v>36</v>
      </c>
      <c r="J13" s="32"/>
      <c r="K13" s="32" t="s">
        <v>38</v>
      </c>
      <c r="L13" s="32"/>
    </row>
    <row r="14" spans="1:15" ht="15.75" x14ac:dyDescent="0.25">
      <c r="B14" s="30" t="s">
        <v>25</v>
      </c>
      <c r="C14" s="22" t="s">
        <v>16</v>
      </c>
      <c r="D14" s="22" t="s">
        <v>10</v>
      </c>
      <c r="E14" s="23">
        <v>43197</v>
      </c>
      <c r="F14" s="23">
        <v>43257</v>
      </c>
      <c r="G14" s="26">
        <v>0.4</v>
      </c>
      <c r="K14" s="15"/>
      <c r="L14" s="15"/>
    </row>
    <row r="15" spans="1:15" ht="15.75" x14ac:dyDescent="0.25">
      <c r="B15" s="31"/>
      <c r="C15" s="22" t="s">
        <v>17</v>
      </c>
      <c r="D15" s="22" t="s">
        <v>12</v>
      </c>
      <c r="E15" s="23">
        <v>43157</v>
      </c>
      <c r="F15" s="23">
        <v>43267</v>
      </c>
      <c r="G15" s="26">
        <v>0.5</v>
      </c>
      <c r="I15" s="15"/>
      <c r="J15" s="15"/>
      <c r="K15" s="15"/>
      <c r="L15" s="15"/>
    </row>
    <row r="16" spans="1:15" ht="30" customHeight="1" x14ac:dyDescent="0.25">
      <c r="B16"/>
      <c r="C16"/>
      <c r="D16"/>
      <c r="E16"/>
      <c r="F16"/>
      <c r="G16"/>
      <c r="I16" s="15"/>
      <c r="J16" s="15"/>
      <c r="K16" s="15"/>
      <c r="L16" s="15"/>
    </row>
    <row r="17" spans="2:12" ht="30" customHeight="1" x14ac:dyDescent="0.25">
      <c r="B17"/>
      <c r="C17"/>
      <c r="D17"/>
      <c r="E17"/>
      <c r="F17"/>
      <c r="G17"/>
      <c r="I17" s="15"/>
      <c r="J17" s="15"/>
      <c r="K17" s="15"/>
      <c r="L17" s="15"/>
    </row>
    <row r="18" spans="2:12" ht="30" customHeight="1" x14ac:dyDescent="0.25">
      <c r="B18"/>
      <c r="C18"/>
      <c r="D18"/>
      <c r="E18"/>
      <c r="F18"/>
      <c r="G18"/>
      <c r="I18" s="15"/>
      <c r="J18" s="15"/>
      <c r="K18" s="15"/>
      <c r="L18" s="15"/>
    </row>
    <row r="19" spans="2:12" ht="30" customHeight="1" x14ac:dyDescent="0.25">
      <c r="B19"/>
      <c r="C19"/>
      <c r="D19"/>
      <c r="I19" s="15"/>
      <c r="J19" s="15"/>
      <c r="K19" s="15"/>
      <c r="L19" s="15"/>
    </row>
    <row r="20" spans="2:12" ht="30" customHeight="1" x14ac:dyDescent="0.25">
      <c r="B20"/>
      <c r="C20"/>
      <c r="D20"/>
      <c r="I20" s="15"/>
      <c r="J20" s="15"/>
      <c r="K20" s="15"/>
      <c r="L20" s="15"/>
    </row>
    <row r="21" spans="2:12" ht="30" customHeight="1" x14ac:dyDescent="0.25">
      <c r="F21" s="5" t="s">
        <v>34</v>
      </c>
      <c r="I21" s="15"/>
      <c r="J21" s="15"/>
      <c r="K21" s="15"/>
      <c r="L21" s="15"/>
    </row>
    <row r="22" spans="2:12" ht="30" customHeight="1" x14ac:dyDescent="0.25">
      <c r="I22" s="15"/>
      <c r="J22" s="15"/>
      <c r="K22" s="15"/>
      <c r="L22" s="15"/>
    </row>
  </sheetData>
  <mergeCells count="14">
    <mergeCell ref="L1:N1"/>
    <mergeCell ref="I13:J13"/>
    <mergeCell ref="K13:L13"/>
    <mergeCell ref="B2:O2"/>
    <mergeCell ref="I3:J12"/>
    <mergeCell ref="K3:L12"/>
    <mergeCell ref="M3:O12"/>
    <mergeCell ref="B1:K1"/>
    <mergeCell ref="B4:B7"/>
    <mergeCell ref="B8:B10"/>
    <mergeCell ref="B11:B13"/>
    <mergeCell ref="B14:B15"/>
    <mergeCell ref="C4:C6"/>
    <mergeCell ref="C8:C12"/>
  </mergeCells>
  <dataValidations count="3">
    <dataValidation allowBlank="1" showInputMessage="1" showErrorMessage="1" prompt="Detail Tugas akan diperbarui secara otomatis dalam tabel Pivot Tugas di lembar kerja ini. Tautan navigasi ke lembar kerja Jadwal Tugas ada dalam sel L1" sqref="A1"/>
    <dataValidation allowBlank="1" showInputMessage="1" showErrorMessage="1" prompt="Judul ada dalam sel ini Tautan navigasi ke lembar kerja Jadwal Tugas ada dalam sel di sebelah kanan. Instruksi berada dalam sel di bawah ini" sqref="B1:K1"/>
    <dataValidation allowBlank="1" showInputMessage="1" showErrorMessage="1" prompt="Tautan navigasi ke lembar kerja Jadwal Tugas ada dalam sel ini" sqref="L1:N1"/>
  </dataValidations>
  <hyperlinks>
    <hyperlink ref="L1:N1" location="'Jadwal Tugas'!A1" tooltip="Pilih untuk menavigasi ke lembar kerja Jadwal Tugas" display="&lt; JADWAL TUGAS"/>
  </hyperlinks>
  <printOptions horizontalCentered="1"/>
  <pageMargins left="0.25" right="0.25" top="0.75" bottom="0.75" header="0.3" footer="0.3"/>
  <pageSetup paperSize="9" fitToHeight="0" orientation="landscape"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2</vt:i4>
      </vt:variant>
      <vt:variant>
        <vt:lpstr>Rentang Bernama</vt:lpstr>
      </vt:variant>
      <vt:variant>
        <vt:i4>3</vt:i4>
      </vt:variant>
    </vt:vector>
  </HeadingPairs>
  <TitlesOfParts>
    <vt:vector size="5" baseType="lpstr">
      <vt:lpstr>Jadwal Tugas</vt:lpstr>
      <vt:lpstr>Detail Tugas</vt:lpstr>
      <vt:lpstr>'Detail Tugas'!Print_Area</vt:lpstr>
      <vt:lpstr>'Detail Tugas'!Print_Titles</vt:lpstr>
      <vt:lpstr>'Jadwal Tugas'!Print_Titles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2018-04-17T08:27:32Z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