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4800" yWindow="2835" windowWidth="14400" windowHeight="7365"/>
  </bookViews>
  <sheets>
    <sheet name="Kezdés" sheetId="2" r:id="rId1"/>
    <sheet name="Személyes havi költségveté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C12" i="1"/>
  <c r="C7" i="1"/>
  <c r="J63" i="1"/>
  <c r="J61" i="1"/>
  <c r="J55" i="1"/>
  <c r="J56" i="1"/>
  <c r="J57" i="1"/>
  <c r="J58" i="1"/>
  <c r="J49" i="1"/>
  <c r="J50" i="1"/>
  <c r="J51" i="1"/>
  <c r="J43" i="1"/>
  <c r="J44" i="1"/>
  <c r="J45" i="1"/>
  <c r="J36" i="1"/>
  <c r="J37" i="1"/>
  <c r="J40" i="1" s="1"/>
  <c r="J38" i="1"/>
  <c r="J39" i="1"/>
  <c r="J27" i="1"/>
  <c r="J28" i="1"/>
  <c r="J29" i="1"/>
  <c r="J30" i="1"/>
  <c r="J31" i="1"/>
  <c r="J32" i="1"/>
  <c r="J15" i="1"/>
  <c r="J16" i="1"/>
  <c r="J17" i="1"/>
  <c r="J18" i="1"/>
  <c r="J19" i="1"/>
  <c r="J20" i="1"/>
  <c r="J21" i="1"/>
  <c r="J22" i="1"/>
  <c r="J23" i="1"/>
  <c r="E59" i="1"/>
  <c r="E60" i="1"/>
  <c r="E61" i="1"/>
  <c r="E62" i="1"/>
  <c r="E63" i="1"/>
  <c r="E64" i="1"/>
  <c r="E65" i="1"/>
  <c r="E51" i="1"/>
  <c r="E52" i="1"/>
  <c r="E53" i="1"/>
  <c r="E54" i="1"/>
  <c r="E56" i="1" s="1"/>
  <c r="E55" i="1"/>
  <c r="E45" i="1"/>
  <c r="E46" i="1"/>
  <c r="E47" i="1"/>
  <c r="E48" i="1" s="1"/>
  <c r="E38" i="1"/>
  <c r="E39" i="1"/>
  <c r="E40" i="1"/>
  <c r="E41" i="1"/>
  <c r="E28" i="1"/>
  <c r="E29" i="1"/>
  <c r="E30" i="1"/>
  <c r="E31" i="1"/>
  <c r="E35" i="1" s="1"/>
  <c r="E32" i="1"/>
  <c r="E33" i="1"/>
  <c r="E34" i="1"/>
  <c r="J33" i="1"/>
  <c r="H4" i="1"/>
  <c r="J65" i="1"/>
  <c r="E42" i="1"/>
  <c r="E25" i="1" l="1"/>
  <c r="J46" i="1"/>
  <c r="J52" i="1"/>
  <c r="J59" i="1"/>
  <c r="H6" i="1"/>
  <c r="H8" i="1" s="1"/>
  <c r="E66" i="1"/>
  <c r="J24" i="1"/>
</calcChain>
</file>

<file path=xl/sharedStrings.xml><?xml version="1.0" encoding="utf-8"?>
<sst xmlns="http://schemas.openxmlformats.org/spreadsheetml/2006/main" count="159" uniqueCount="97">
  <si>
    <t>A sablon ismertetése</t>
  </si>
  <si>
    <t>Ezzel a Havi személyes költségvetés nevű munkalappal nyomon követheti tervezett és tényleges havi bevételeit és tervezett és tényleges költségeit.</t>
  </si>
  <si>
    <t>A megfelelő táblázatokban adhatja meg a különböző kategóriákba tartozó kiadásokat.</t>
  </si>
  <si>
    <t>A sablon automatikusan kiszámítja a tervezett egyenleget, a tényleges egyenleget és a különbözetet.</t>
  </si>
  <si>
    <t>Megjegyzés: </t>
  </si>
  <si>
    <t>A HAVI SZEMÉLYES KÖLTSÉGVETÉS munkalap A oszlopában további útmutatást olvashat. Ez a szöveg szándékosan van elrejtve. Ha törölni szeretné a szöveget, jelölje ki az A oszlopot, majd nyomja le a DELETE billentyűt. Ha láthatóvá szeretné tenni a szöveget, jelölje ki az A oszlopot, majd módosítsa a betűszínt.</t>
  </si>
  <si>
    <t>Ha többet szeretne megtudni a munkalapon lévő táblázatokról, nyomja le a SHIFT+F10 billentyűkombinációt egy táblázaton belül, válassza a TÁBLÁZAT parancsot, majd a HELYETTESÍTŐ SZÖVEG elemet.</t>
  </si>
  <si>
    <t>Ezen a munkalapon egy havi személyes költségvetést készíthet. Ennek az oszlopnak a celláiban a munkalap használatát megkönnyítő útmutatás olvasható. Első lépésként nyomja le a Le nyílbillentyűt.</t>
  </si>
  <si>
    <t>A jobbra lévő cellában szerepel a munkalap címe. A következő utasítás az A5 cellában található.</t>
  </si>
  <si>
    <t>A jobbra lévő cellában a Tervezett havi bevétel felirat szerepel. Ha a C5 cellában megadja az 1. bevételt, a C6 cellában pedig a plusz bevételt, a sablon a C7 cellában automatikusan kiszámítja a teljes havi bevételt. A következő utasítás az A7 cellában található.</t>
  </si>
  <si>
    <t>A sablon automatikusan kiszámítja a tervezett egyenleget a H4 cellában, a tényleges egyenleget a H6 cellában, illetve a különbözetet a H8 cellában. A következő utasítás az A9 cellában található.</t>
  </si>
  <si>
    <t>A jobbra lévő cellában a Tényleges havi bevétel felirat szerepel. Ha a C10 cellában megadja az 1. bevételt, a C11 cellában pedig a plusz bevételt, a sablon a C12 cellában automatikusan kiszámítja a teljes havi bevételt. A következő utasítás az A14 cellában található.</t>
  </si>
  <si>
    <t>A jobbra lévő cellában kezdődő Lakás táblázatban és a G14 cellában kezdődő Szórakozás táblázatban adhatja meg az adatokat. A következő utasítás az A27 cellában található.</t>
  </si>
  <si>
    <t>A jobbra lévő cellában kezdődő Közlekedés és a G26 cellában kezdődő Hitelek táblázatban adhatja meg az adatokat. A következő utasítás az A37 cellában található.</t>
  </si>
  <si>
    <t>A jobbra lévő cellában kezdődő Biztosítás és a G35 cellával kezdődő Adók táblázatban adhatja meg az adatokat. A következő utasítás az A44 cellában található.</t>
  </si>
  <si>
    <t>A jobbra lévő cellában kezdődő Élelmiszer és a G42 cellában kezdődő Megtakarítások táblázatban adhatja meg az adatokat. A következő utasítás az A50 cellában található.</t>
  </si>
  <si>
    <t>A jobbra lévő cellában kezdődő Kisállatok és a G48 cellában kezdődő Ajándékok táblázatban adhatja meg az adatokat. A következő utasítás az A58 cellában található.</t>
  </si>
  <si>
    <t>A jobbra lévő cellában kezdődő Személyes kiadások és a G54 cellában kezdődő Jogi kiadások táblázatban adhatja meg az adatokat. A következő utasítás az A61 cellában található.</t>
  </si>
  <si>
    <t>A sablon automatikusan kiszámítja a teljes tervezett költséget a J61 cellában, a teljes tényleges költséget a J63 cellában, illetve a teljes különbözetet a J65 cellában.</t>
  </si>
  <si>
    <t>Tervezett havi bevétel</t>
  </si>
  <si>
    <t>Bevétel 1</t>
  </si>
  <si>
    <t>Plusz bevétel</t>
  </si>
  <si>
    <t>Teljes havi bevétel</t>
  </si>
  <si>
    <t>Tényleges havi bevétel</t>
  </si>
  <si>
    <t>LAKÁS</t>
  </si>
  <si>
    <t>Jelzálog vagy bérleti díj</t>
  </si>
  <si>
    <t>Telefon</t>
  </si>
  <si>
    <t>Áram</t>
  </si>
  <si>
    <t>Gáz</t>
  </si>
  <si>
    <t>Víz és csatornázás</t>
  </si>
  <si>
    <t>Kábeltévé</t>
  </si>
  <si>
    <t>Szemétdíj</t>
  </si>
  <si>
    <t>Karbantartás és javítások</t>
  </si>
  <si>
    <t>Kellékek</t>
  </si>
  <si>
    <t>Egyéb</t>
  </si>
  <si>
    <t>Részösszeg</t>
  </si>
  <si>
    <t>KÖZLEKEDÉS</t>
  </si>
  <si>
    <t>Autó törlesztése</t>
  </si>
  <si>
    <t>Busz/taxi</t>
  </si>
  <si>
    <t>Biztosítás</t>
  </si>
  <si>
    <t>Engedélyek</t>
  </si>
  <si>
    <t>Üzemanyag</t>
  </si>
  <si>
    <t>Karbantartás</t>
  </si>
  <si>
    <t>BIZTOSÍTÁS</t>
  </si>
  <si>
    <t>Lakás</t>
  </si>
  <si>
    <t>Egészség</t>
  </si>
  <si>
    <t>Élet</t>
  </si>
  <si>
    <t>ÉLELMISZER</t>
  </si>
  <si>
    <t>Bevásárlás</t>
  </si>
  <si>
    <t>Házon kívüli étkezések</t>
  </si>
  <si>
    <t>KISÁLLATOK</t>
  </si>
  <si>
    <t>Élelmezés</t>
  </si>
  <si>
    <t>Egészségügy</t>
  </si>
  <si>
    <t>Ápolás</t>
  </si>
  <si>
    <t>Játékok</t>
  </si>
  <si>
    <t>SZEMÉLYES KIADÁSOK</t>
  </si>
  <si>
    <t>Haj- és körömápolás</t>
  </si>
  <si>
    <t>Ruhanemű</t>
  </si>
  <si>
    <t>Tisztító</t>
  </si>
  <si>
    <t>Egészségklub</t>
  </si>
  <si>
    <t>Szervezeti tagdíjak</t>
  </si>
  <si>
    <t>Személyes havi költségvetés</t>
  </si>
  <si>
    <t>Tervezett költség</t>
  </si>
  <si>
    <t>Tényleges költség</t>
  </si>
  <si>
    <t>Tervezett egyenleg
(Tervezett bevétel mínusz kiadások)</t>
  </si>
  <si>
    <t>Tényleges egyenleg
(Tényleges bevétel mínusz kiadások)</t>
  </si>
  <si>
    <t>Különbözet
(Tényleges mínusz tervezett)</t>
  </si>
  <si>
    <t>Különbözet</t>
  </si>
  <si>
    <t>SZÓRAKOZÁS</t>
  </si>
  <si>
    <t>Videó/DVD</t>
  </si>
  <si>
    <t>CD-k</t>
  </si>
  <si>
    <t>Filmek</t>
  </si>
  <si>
    <t>Koncertek</t>
  </si>
  <si>
    <t>Sportesemények</t>
  </si>
  <si>
    <t>Színház</t>
  </si>
  <si>
    <t>HITELEK</t>
  </si>
  <si>
    <t>Személyes</t>
  </si>
  <si>
    <t>Diák</t>
  </si>
  <si>
    <t>Hitelkártya</t>
  </si>
  <si>
    <t>ADÓK</t>
  </si>
  <si>
    <t>Szövetségi</t>
  </si>
  <si>
    <t>Állami</t>
  </si>
  <si>
    <t>Helyi</t>
  </si>
  <si>
    <t>MEGTAKARÍTÁSOK VAGY BEFEKTETÉSEK</t>
  </si>
  <si>
    <t>Nyugdíjszámla</t>
  </si>
  <si>
    <t>Befektetési számla</t>
  </si>
  <si>
    <t>AJÁNDÉKOK ÉS ADOMÁNYOK</t>
  </si>
  <si>
    <t>Jótékonyság 1</t>
  </si>
  <si>
    <t>Jótékonyság 2</t>
  </si>
  <si>
    <t>Jótékonyság 3</t>
  </si>
  <si>
    <t>JOGI KIADÁSOK</t>
  </si>
  <si>
    <t>Ügyvéd</t>
  </si>
  <si>
    <t>Tartásdíj</t>
  </si>
  <si>
    <t>Kártérítés behajtása</t>
  </si>
  <si>
    <t>Teljes tervezett költség</t>
  </si>
  <si>
    <t>Teljes tényleges költség</t>
  </si>
  <si>
    <t>Teljes különbség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</si>
</sst>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Ft&quot;;[Red]\-#,##0.0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8" formatCode="#,##0.00\ &quot;Ft&quot;"/>
  </numFmts>
  <fonts count="35" x14ac:knownFonts="1">
    <font>
      <sz val="10"/>
      <color theme="1" tint="0.24994659260841701"/>
      <name val="Arial"/>
      <family val="2"/>
      <charset val="238"/>
    </font>
    <font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  <font>
      <sz val="11"/>
      <color theme="4" tint="-0.499984740745262"/>
      <name val="Lucida Sans"/>
      <family val="2"/>
      <scheme val="minor"/>
    </font>
    <font>
      <sz val="10"/>
      <color theme="1" tint="0.24994659260841701"/>
      <name val="Lucida Sans"/>
      <family val="2"/>
      <scheme val="minor"/>
    </font>
    <font>
      <sz val="18"/>
      <color theme="3"/>
      <name val="Rockwell"/>
      <family val="2"/>
      <scheme val="maj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0"/>
      <color theme="1" tint="0.24994659260841701"/>
      <name val="Times New Roman"/>
      <family val="1"/>
      <charset val="238"/>
    </font>
    <font>
      <sz val="16"/>
      <color theme="5" tint="-0.499984740745262"/>
      <name val="Times New Roman"/>
      <family val="1"/>
      <charset val="238"/>
    </font>
    <font>
      <sz val="11"/>
      <color theme="1" tint="0.24994659260841701"/>
      <name val="Arial"/>
      <family val="2"/>
      <charset val="238"/>
    </font>
    <font>
      <b/>
      <sz val="11"/>
      <color theme="1" tint="0.24994659260841701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 tint="0.24994659260841701"/>
      <name val="Arial"/>
      <family val="2"/>
      <charset val="238"/>
    </font>
    <font>
      <sz val="12"/>
      <color theme="1" tint="0.24994659260841701"/>
      <name val="Arial"/>
      <family val="2"/>
      <charset val="238"/>
    </font>
    <font>
      <b/>
      <sz val="12"/>
      <color theme="1" tint="0.24994659260841701"/>
      <name val="Arial"/>
      <family val="2"/>
      <charset val="238"/>
    </font>
    <font>
      <sz val="36"/>
      <color theme="5" tint="-0.499984740745262"/>
      <name val="Times New Roman"/>
      <family val="1"/>
      <charset val="238"/>
    </font>
    <font>
      <sz val="22"/>
      <color theme="3" tint="0.24994659260841701"/>
      <name val="Times New Roman"/>
      <family val="1"/>
      <charset val="238"/>
    </font>
    <font>
      <sz val="14"/>
      <color theme="0"/>
      <name val="Times New Roman"/>
      <family val="1"/>
      <charset val="238"/>
    </font>
    <font>
      <b/>
      <sz val="10"/>
      <color theme="1" tint="0.24994659260841701"/>
      <name val="Times New Roman"/>
      <family val="1"/>
      <charset val="238"/>
    </font>
    <font>
      <sz val="12"/>
      <color theme="1" tint="0.24994659260841701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1" fillId="0" borderId="1" applyNumberFormat="0" applyFill="0" applyAlignment="0" applyProtection="0"/>
    <xf numFmtId="0" fontId="18" fillId="0" borderId="2" applyNumberFormat="0" applyFill="0" applyBorder="0" applyAlignment="0" applyProtection="0"/>
    <xf numFmtId="0" fontId="33" fillId="0" borderId="3" applyNumberFormat="0" applyFill="0" applyBorder="0" applyAlignment="0" applyProtection="0"/>
    <xf numFmtId="166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8" applyNumberFormat="0" applyAlignment="0" applyProtection="0"/>
    <xf numFmtId="0" fontId="11" fillId="12" borderId="9" applyNumberFormat="0" applyAlignment="0" applyProtection="0"/>
    <xf numFmtId="0" fontId="12" fillId="12" borderId="8" applyNumberFormat="0" applyAlignment="0" applyProtection="0"/>
    <xf numFmtId="0" fontId="13" fillId="0" borderId="10" applyNumberFormat="0" applyFill="0" applyAlignment="0" applyProtection="0"/>
    <xf numFmtId="0" fontId="14" fillId="13" borderId="11" applyNumberFormat="0" applyAlignment="0" applyProtection="0"/>
    <xf numFmtId="0" fontId="15" fillId="0" borderId="0" applyNumberFormat="0" applyFill="0" applyBorder="0" applyAlignment="0" applyProtection="0"/>
    <xf numFmtId="0" fontId="4" fillId="14" borderId="1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19" fillId="3" borderId="0" xfId="2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wrapText="1"/>
    </xf>
    <xf numFmtId="0" fontId="23" fillId="3" borderId="0" xfId="0" applyFont="1" applyFill="1"/>
    <xf numFmtId="0" fontId="24" fillId="0" borderId="0" xfId="0" applyFont="1"/>
    <xf numFmtId="0" fontId="0" fillId="0" borderId="0" xfId="0" applyFont="1"/>
    <xf numFmtId="0" fontId="25" fillId="2" borderId="4" xfId="2" applyFont="1" applyFill="1" applyBorder="1" applyAlignment="1">
      <alignment vertical="center"/>
    </xf>
    <xf numFmtId="0" fontId="0" fillId="0" borderId="0" xfId="2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/>
    <xf numFmtId="168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0" fillId="3" borderId="0" xfId="1" applyFont="1" applyFill="1" applyBorder="1" applyAlignment="1">
      <alignment vertical="center"/>
    </xf>
    <xf numFmtId="0" fontId="31" fillId="3" borderId="0" xfId="1" applyFont="1" applyFill="1" applyBorder="1"/>
    <xf numFmtId="0" fontId="18" fillId="0" borderId="0" xfId="0" applyFont="1"/>
    <xf numFmtId="0" fontId="18" fillId="0" borderId="0" xfId="2" applyFont="1" applyBorder="1" applyAlignment="1">
      <alignment vertical="center" wrapText="1"/>
    </xf>
    <xf numFmtId="0" fontId="18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8" fontId="25" fillId="2" borderId="6" xfId="0" applyNumberFormat="1" applyFont="1" applyFill="1" applyBorder="1" applyAlignment="1">
      <alignment vertical="center"/>
    </xf>
    <xf numFmtId="8" fontId="26" fillId="5" borderId="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6" borderId="6" xfId="2" applyFont="1" applyFill="1" applyBorder="1" applyAlignment="1">
      <alignment horizontal="left" vertical="center" wrapText="1" indent="1"/>
    </xf>
    <xf numFmtId="8" fontId="26" fillId="7" borderId="6" xfId="0" applyNumberFormat="1" applyFont="1" applyFill="1" applyBorder="1" applyAlignment="1">
      <alignment horizontal="right" vertical="center" indent="1"/>
    </xf>
    <xf numFmtId="0" fontId="32" fillId="4" borderId="4" xfId="3" applyFont="1" applyFill="1" applyBorder="1" applyAlignment="1">
      <alignment vertical="center"/>
    </xf>
    <xf numFmtId="0" fontId="32" fillId="4" borderId="7" xfId="3" applyFont="1" applyFill="1" applyBorder="1" applyAlignment="1">
      <alignment vertical="center"/>
    </xf>
    <xf numFmtId="0" fontId="32" fillId="4" borderId="5" xfId="3" applyFont="1" applyFill="1" applyBorder="1" applyAlignment="1">
      <alignment vertical="center"/>
    </xf>
    <xf numFmtId="8" fontId="27" fillId="0" borderId="0" xfId="0" applyNumberFormat="1" applyFont="1" applyAlignment="1">
      <alignment vertical="center"/>
    </xf>
  </cellXfs>
  <cellStyles count="49">
    <cellStyle name="20% - 1. jelölőszín" xfId="26" builtinId="30" customBuiltin="1"/>
    <cellStyle name="20% - 2. jelölőszín" xfId="30" builtinId="34" customBuiltin="1"/>
    <cellStyle name="20% - 3. jelölőszín" xfId="34" builtinId="38" customBuiltin="1"/>
    <cellStyle name="20% - 4. jelölőszín" xfId="38" builtinId="42" customBuiltin="1"/>
    <cellStyle name="20% - 5. jelölőszín" xfId="42" builtinId="46" customBuiltin="1"/>
    <cellStyle name="20% - 6. jelölőszín" xfId="46" builtinId="50" customBuiltin="1"/>
    <cellStyle name="40% - 1. jelölőszín" xfId="27" builtinId="31" customBuiltin="1"/>
    <cellStyle name="40% - 2. jelölőszín" xfId="31" builtinId="35" customBuiltin="1"/>
    <cellStyle name="40% - 3. jelölőszín" xfId="35" builtinId="39" customBuiltin="1"/>
    <cellStyle name="40% - 4. jelölőszín" xfId="39" builtinId="43" customBuiltin="1"/>
    <cellStyle name="40% - 5. jelölőszín" xfId="43" builtinId="47" customBuiltin="1"/>
    <cellStyle name="40% - 6. jelölőszín" xfId="47" builtinId="51" customBuiltin="1"/>
    <cellStyle name="60% - 1. jelölőszín" xfId="28" builtinId="32" customBuiltin="1"/>
    <cellStyle name="60% - 2. jelölőszín" xfId="32" builtinId="36" customBuiltin="1"/>
    <cellStyle name="60% - 3. jelölőszín" xfId="36" builtinId="40" customBuiltin="1"/>
    <cellStyle name="60% - 4. jelölőszín" xfId="40" builtinId="44" customBuiltin="1"/>
    <cellStyle name="60% - 5. jelölőszín" xfId="44" builtinId="48" customBuiltin="1"/>
    <cellStyle name="60% - 6. jelölőszín" xfId="48" builtinId="52" customBuiltin="1"/>
    <cellStyle name="Bevitel" xfId="16" builtinId="20" customBuiltin="1"/>
    <cellStyle name="Cím" xfId="11" builtinId="15" customBuiltin="1"/>
    <cellStyle name="Címsor 1" xfId="1" builtinId="16" customBuiltin="1"/>
    <cellStyle name="Címsor 2" xfId="2" builtinId="17" customBuiltin="1"/>
    <cellStyle name="Címsor 3" xfId="3" builtinId="18" customBuiltin="1"/>
    <cellStyle name="Címsor 4" xfId="12" builtinId="19" customBuiltin="1"/>
    <cellStyle name="Dátum" xfId="5"/>
    <cellStyle name="Ellenőrzőcella" xfId="20" builtinId="23" customBuiltin="1"/>
    <cellStyle name="Ezres" xfId="6" builtinId="3" customBuiltin="1"/>
    <cellStyle name="Ezres [0]" xfId="7" builtinId="6" customBuiltin="1"/>
    <cellStyle name="Figyelmeztetés" xfId="21" builtinId="11" customBuiltin="1"/>
    <cellStyle name="Hivatkozott cella" xfId="19" builtinId="24" customBuiltin="1"/>
    <cellStyle name="Jegyzet" xfId="22" builtinId="10" customBuiltin="1"/>
    <cellStyle name="Jelölőszín 1" xfId="25" builtinId="29" customBuiltin="1"/>
    <cellStyle name="Jelölőszín 2" xfId="29" builtinId="33" customBuiltin="1"/>
    <cellStyle name="Jelölőszín 3" xfId="33" builtinId="37" customBuiltin="1"/>
    <cellStyle name="Jelölőszín 4" xfId="37" builtinId="41" customBuiltin="1"/>
    <cellStyle name="Jelölőszín 5" xfId="41" builtinId="45" customBuiltin="1"/>
    <cellStyle name="Jelölőszín 6" xfId="45" builtinId="49" customBuiltin="1"/>
    <cellStyle name="Jó" xfId="13" builtinId="26" customBuiltin="1"/>
    <cellStyle name="Kimenet" xfId="17" builtinId="21" customBuiltin="1"/>
    <cellStyle name="Magyarázó szöveg" xfId="23" builtinId="53" customBuiltin="1"/>
    <cellStyle name="Normál" xfId="0" builtinId="0" customBuiltin="1"/>
    <cellStyle name="Összesen" xfId="24" builtinId="25" customBuiltin="1"/>
    <cellStyle name="Pénznem" xfId="8" builtinId="4" customBuiltin="1"/>
    <cellStyle name="Pénznem [0]" xfId="9" builtinId="7" customBuiltin="1"/>
    <cellStyle name="Rossz" xfId="14" builtinId="27" customBuiltin="1"/>
    <cellStyle name="Semleges" xfId="15" builtinId="28" customBuiltin="1"/>
    <cellStyle name="Számítás" xfId="18" builtinId="22" customBuiltin="1"/>
    <cellStyle name="Százalék" xfId="10" builtinId="5" customBuiltin="1"/>
    <cellStyle name="Telefonszám" xfId="4"/>
  </cellStyles>
  <dxfs count="144"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numFmt numFmtId="168" formatCode="#,##0.00\ &quot;Ft&quot;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Times New Roman"/>
        <family val="1"/>
        <charset val="238"/>
        <scheme val="none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Címjegyzék" pivot="0" count="5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Személyes havi költségvetés" pivot="0" count="7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179397</xdr:colOff>
      <xdr:row>1</xdr:row>
      <xdr:rowOff>154781</xdr:rowOff>
    </xdr:from>
    <xdr:to>
      <xdr:col>1</xdr:col>
      <xdr:colOff>934305</xdr:colOff>
      <xdr:row>2</xdr:row>
      <xdr:rowOff>0</xdr:rowOff>
    </xdr:to>
    <xdr:pic>
      <xdr:nvPicPr>
        <xdr:cNvPr id="2" name="Kép 1" descr="Díszítőelem&#10;">
          <a:extLst>
            <a:ext uri="{FF2B5EF4-FFF2-40B4-BE49-F238E27FC236}">
              <a16:creationId xmlns:a16="http://schemas.microsoft.com/office/drawing/2014/main" id="{4766C989-0398-4EF2-AE72-0FCA1C9E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03" y="333375"/>
          <a:ext cx="754908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Lakás" displayName="Lakás" ref="B14:E25" totalsRowCount="1" headerRowDxfId="131" dataDxfId="130" totalsRowDxfId="129">
  <autoFilter ref="B14:E24">
    <filterColumn colId="0" hiddenButton="1"/>
    <filterColumn colId="1" hiddenButton="1"/>
    <filterColumn colId="2" hiddenButton="1"/>
    <filterColumn colId="3" hiddenButton="1"/>
  </autoFilter>
  <tableColumns count="4">
    <tableColumn id="1" name="LAKÁS" totalsRowLabel="Részösszeg" dataDxfId="128" totalsRowDxfId="127"/>
    <tableColumn id="2" name="Tervezett költség" dataDxfId="126" totalsRowDxfId="125"/>
    <tableColumn id="3" name="Tényleges költség" dataDxfId="124" totalsRowDxfId="123"/>
    <tableColumn id="4" name="Különbözet" totalsRowFunction="sum" dataDxfId="122" totalsRowDxfId="121">
      <calculatedColumnFormula>Lakás[[#This Row],[Tervezett költség]]-Lakás[[#This Row],[Tényleges költség]]</calculatedColumnFormula>
    </tableColumn>
  </tableColumns>
  <tableStyleInfo name="Címjegyzék" showFirstColumn="1" showLastColumn="1" showRowStripes="1" showColumnStripes="0"/>
  <extLst>
    <ext xmlns:x14="http://schemas.microsoft.com/office/spreadsheetml/2009/9/main" uri="{504A1905-F514-4f6f-8877-14C23A59335A}">
      <x14:table altTextSummary="Ebben a táblázatban adhatja meg a tervezett és a tényleges lakásköltségeket. A különbözetet a sablon automatikusan kiszámítja."/>
    </ext>
  </extLst>
</table>
</file>

<file path=xl/tables/table10.xml><?xml version="1.0" encoding="utf-8"?>
<table xmlns="http://schemas.openxmlformats.org/spreadsheetml/2006/main" id="10" name="Kisállatok" displayName="Kisállatok" ref="B50:E56" totalsRowCount="1" headerRowDxfId="32" dataDxfId="31" totalsRowDxfId="30">
  <autoFilter ref="B50:E55">
    <filterColumn colId="0" hiddenButton="1"/>
    <filterColumn colId="1" hiddenButton="1"/>
    <filterColumn colId="2" hiddenButton="1"/>
    <filterColumn colId="3" hiddenButton="1"/>
  </autoFilter>
  <tableColumns count="4">
    <tableColumn id="1" name="KISÁLLATOK" totalsRowLabel="Részösszeg" dataDxfId="29" totalsRowDxfId="28"/>
    <tableColumn id="2" name="Tervezett költség" dataDxfId="27" totalsRowDxfId="26"/>
    <tableColumn id="3" name="Tényleges költség" dataDxfId="25" totalsRowDxfId="24"/>
    <tableColumn id="4" name="Különbözet" totalsRowFunction="sum" dataDxfId="23" totalsRowDxfId="22">
      <calculatedColumnFormula>Kisállatok[[#This Row],[Tervezett költség]]-Kisállatok[[#This Row],[Tényleges költség]]</calculatedColumnFormula>
    </tableColumn>
  </tableColumns>
  <tableStyleInfo name="Címjegyzék" showFirstColumn="1" showLastColumn="1" showRowStripes="1" showColumnStripes="0"/>
  <extLst>
    <ext xmlns:x14="http://schemas.microsoft.com/office/spreadsheetml/2009/9/main" uri="{504A1905-F514-4f6f-8877-14C23A59335A}">
      <x14:table altTextSummary="Ebben a táblázatban adhatja meg a kisállatok tervezett és tényleges költségeit. A különbözetet a sablon automatikusan kiszámítja."/>
    </ext>
  </extLst>
</table>
</file>

<file path=xl/tables/table11.xml><?xml version="1.0" encoding="utf-8"?>
<table xmlns="http://schemas.openxmlformats.org/spreadsheetml/2006/main" id="11" name="Jogikiadások" displayName="Jogikiadások" ref="G54:J59" totalsRowCount="1" headerRowDxfId="21" dataDxfId="20" totalsRowDxfId="19">
  <autoFilter ref="G54:J58">
    <filterColumn colId="0" hiddenButton="1"/>
    <filterColumn colId="1" hiddenButton="1"/>
    <filterColumn colId="2" hiddenButton="1"/>
    <filterColumn colId="3" hiddenButton="1"/>
  </autoFilter>
  <tableColumns count="4">
    <tableColumn id="1" name="JOGI KIADÁSOK" totalsRowLabel="Részösszeg" dataDxfId="18" totalsRowDxfId="17"/>
    <tableColumn id="2" name="Tervezett költség" dataDxfId="16" totalsRowDxfId="15"/>
    <tableColumn id="3" name="Tényleges költség" dataDxfId="14" totalsRowDxfId="13"/>
    <tableColumn id="4" name="Különbözet" totalsRowFunction="sum" dataDxfId="12" totalsRowDxfId="11">
      <calculatedColumnFormula>Jogikiadások[[#This Row],[Tervezett költség]]-Jogikiadások[[#This Row],[Tényleges költség]]</calculatedColumnFormula>
    </tableColumn>
  </tableColumns>
  <tableStyleInfo name="Címjegyzék" showFirstColumn="1" showLastColumn="1" showRowStripes="1" showColumnStripes="0"/>
  <extLst>
    <ext xmlns:x14="http://schemas.microsoft.com/office/spreadsheetml/2009/9/main" uri="{504A1905-F514-4f6f-8877-14C23A59335A}">
      <x14:table altTextSummary="Ebben a táblázatban adhatja meg a tervezett és a tényleges jogi költségeket. A különbözetet a sablon automatikusan kiszámítja."/>
    </ext>
  </extLst>
</table>
</file>

<file path=xl/tables/table12.xml><?xml version="1.0" encoding="utf-8"?>
<table xmlns="http://schemas.openxmlformats.org/spreadsheetml/2006/main" id="12" name="SzemélyesKiadások" displayName="SzemélyesKiadások" ref="B58:E66" totalsRowCount="1" headerRowDxfId="10" dataDxfId="9" totalsRowDxfId="8">
  <autoFilter ref="B58:E65">
    <filterColumn colId="0" hiddenButton="1"/>
    <filterColumn colId="1" hiddenButton="1"/>
    <filterColumn colId="2" hiddenButton="1"/>
    <filterColumn colId="3" hiddenButton="1"/>
  </autoFilter>
  <tableColumns count="4">
    <tableColumn id="1" name="SZEMÉLYES KIADÁSOK" totalsRowLabel="Részösszeg" dataDxfId="7" totalsRowDxfId="6"/>
    <tableColumn id="2" name="Tervezett költség" dataDxfId="5" totalsRowDxfId="4"/>
    <tableColumn id="3" name="Tényleges költség" dataDxfId="3" totalsRowDxfId="2"/>
    <tableColumn id="4" name="Különbözet" totalsRowFunction="sum" dataDxfId="1" totalsRowDxfId="0">
      <calculatedColumnFormula>SzemélyesKiadások[[#This Row],[Tervezett költség]]-SzemélyesKiadások[[#This Row],[Tényleges költség]]</calculatedColumnFormula>
    </tableColumn>
  </tableColumns>
  <tableStyleInfo name="Címjegyzék" showFirstColumn="1" showLastColumn="1" showRowStripes="1" showColumnStripes="0"/>
  <extLst>
    <ext xmlns:x14="http://schemas.microsoft.com/office/spreadsheetml/2009/9/main" uri="{504A1905-F514-4f6f-8877-14C23A59335A}">
      <x14:table altTextSummary="Ebben a táblázatban adhatja meg a tervezett és a tényleges személyes költségeket. A különbözetet a sablon automatikusan kiszámítja."/>
    </ext>
  </extLst>
</table>
</file>

<file path=xl/tables/table2.xml><?xml version="1.0" encoding="utf-8"?>
<table xmlns="http://schemas.openxmlformats.org/spreadsheetml/2006/main" id="2" name="Szórakozás" displayName="Szórakozás" ref="G14:J24" totalsRowCount="1" headerRowDxfId="120" dataDxfId="119" totalsRowDxfId="118">
  <autoFilter ref="G14:J23">
    <filterColumn colId="0" hiddenButton="1"/>
    <filterColumn colId="1" hiddenButton="1"/>
    <filterColumn colId="2" hiddenButton="1"/>
    <filterColumn colId="3" hiddenButton="1"/>
  </autoFilter>
  <tableColumns count="4">
    <tableColumn id="1" name="SZÓRAKOZÁS" totalsRowLabel="Részösszeg" dataDxfId="117" totalsRowDxfId="116"/>
    <tableColumn id="2" name="Tervezett költség" dataDxfId="115" totalsRowDxfId="114"/>
    <tableColumn id="3" name="Tényleges költség" dataDxfId="113" totalsRowDxfId="112"/>
    <tableColumn id="4" name="Különbözet" totalsRowFunction="sum" dataDxfId="111" totalsRowDxfId="110">
      <calculatedColumnFormula>Szórakozás[[#This Row],[Tervezett költség]]-Szórakozás[[#This Row],[Tényleges költség]]</calculatedColumnFormula>
    </tableColumn>
  </tableColumns>
  <tableStyleInfo name="Címjegyzék" showFirstColumn="1" showLastColumn="1" showRowStripes="1" showColumnStripes="0"/>
  <extLst>
    <ext xmlns:x14="http://schemas.microsoft.com/office/spreadsheetml/2009/9/main" uri="{504A1905-F514-4f6f-8877-14C23A59335A}">
      <x14:table altTextSummary="Ebben a táblázatban adhatja meg a szórakozás tervezett és tényleges költségeit. A különbözetet a sablon automatikusan kiszámítja."/>
    </ext>
  </extLst>
</table>
</file>

<file path=xl/tables/table3.xml><?xml version="1.0" encoding="utf-8"?>
<table xmlns="http://schemas.openxmlformats.org/spreadsheetml/2006/main" id="3" name="Hitelek" displayName="Hitelek" ref="G26:J33" totalsRowCount="1" headerRowDxfId="109" dataDxfId="108" totalsRowDxfId="107">
  <autoFilter ref="G26:J32">
    <filterColumn colId="0" hiddenButton="1"/>
    <filterColumn colId="1" hiddenButton="1"/>
    <filterColumn colId="2" hiddenButton="1"/>
    <filterColumn colId="3" hiddenButton="1"/>
  </autoFilter>
  <tableColumns count="4">
    <tableColumn id="1" name="HITELEK" totalsRowLabel="Részösszeg" dataDxfId="106" totalsRowDxfId="105"/>
    <tableColumn id="2" name="Tervezett költség" dataDxfId="104" totalsRowDxfId="103"/>
    <tableColumn id="3" name="Tényleges költség" dataDxfId="102" totalsRowDxfId="101"/>
    <tableColumn id="4" name="Különbözet" totalsRowFunction="sum" dataDxfId="100" totalsRowDxfId="99">
      <calculatedColumnFormula>Hitelek[[#This Row],[Tervezett költség]]-Hitelek[[#This Row],[Tényleges költség]]</calculatedColumnFormula>
    </tableColumn>
  </tableColumns>
  <tableStyleInfo name="Címjegyzék" showFirstColumn="1" showLastColumn="1" showRowStripes="1" showColumnStripes="0"/>
  <extLst>
    <ext xmlns:x14="http://schemas.microsoft.com/office/spreadsheetml/2009/9/main" uri="{504A1905-F514-4f6f-8877-14C23A59335A}">
      <x14:table altTextSummary="Ebben a táblázatban adhatja meg a tervezett és a tényleges hitelköltségeket. A különbözetet a sablon automatikusan kiszámítja."/>
    </ext>
  </extLst>
</table>
</file>

<file path=xl/tables/table4.xml><?xml version="1.0" encoding="utf-8"?>
<table xmlns="http://schemas.openxmlformats.org/spreadsheetml/2006/main" id="4" name="Közlekedés" displayName="Közlekedés" ref="B27:E35" totalsRowCount="1" headerRowDxfId="98" dataDxfId="97" totalsRowDxfId="96">
  <autoFilter ref="B27:E34">
    <filterColumn colId="0" hiddenButton="1"/>
    <filterColumn colId="1" hiddenButton="1"/>
    <filterColumn colId="2" hiddenButton="1"/>
    <filterColumn colId="3" hiddenButton="1"/>
  </autoFilter>
  <tableColumns count="4">
    <tableColumn id="1" name="KÖZLEKEDÉS" totalsRowLabel="Részösszeg" dataDxfId="95" totalsRowDxfId="94"/>
    <tableColumn id="2" name="Tervezett költség" dataDxfId="93" totalsRowDxfId="92"/>
    <tableColumn id="3" name="Tényleges költség" dataDxfId="91" totalsRowDxfId="90"/>
    <tableColumn id="4" name="Különbözet" totalsRowFunction="sum" dataDxfId="89" totalsRowDxfId="88">
      <calculatedColumnFormula>Közlekedés[[#This Row],[Tervezett költség]]-Közlekedés[[#This Row],[Tényleges költség]]</calculatedColumnFormula>
    </tableColumn>
  </tableColumns>
  <tableStyleInfo name="Címjegyzék" showFirstColumn="1" showLastColumn="1" showRowStripes="1" showColumnStripes="0"/>
  <extLst>
    <ext xmlns:x14="http://schemas.microsoft.com/office/spreadsheetml/2009/9/main" uri="{504A1905-F514-4f6f-8877-14C23A59335A}">
      <x14:table altTextSummary="Ebben a táblázatban adhatja meg a tervezett és a tényleges közlekedési költségeket. A különbözetet a sablon automatikusan kiszámítja."/>
    </ext>
  </extLst>
</table>
</file>

<file path=xl/tables/table5.xml><?xml version="1.0" encoding="utf-8"?>
<table xmlns="http://schemas.openxmlformats.org/spreadsheetml/2006/main" id="5" name="Biztosítás" displayName="Biztosítás" ref="B37:E42" totalsRowCount="1" headerRowDxfId="87" dataDxfId="86" totalsRowDxfId="85">
  <autoFilter ref="B37:E41">
    <filterColumn colId="0" hiddenButton="1"/>
    <filterColumn colId="1" hiddenButton="1"/>
    <filterColumn colId="2" hiddenButton="1"/>
    <filterColumn colId="3" hiddenButton="1"/>
  </autoFilter>
  <tableColumns count="4">
    <tableColumn id="1" name="BIZTOSÍTÁS" totalsRowLabel="Részösszeg" dataDxfId="84" totalsRowDxfId="83"/>
    <tableColumn id="2" name="Tervezett költség" dataDxfId="82" totalsRowDxfId="81"/>
    <tableColumn id="3" name="Tényleges költség" dataDxfId="80" totalsRowDxfId="79"/>
    <tableColumn id="4" name="Különbözet" totalsRowFunction="sum" dataDxfId="78" totalsRowDxfId="77">
      <calculatedColumnFormula>Biztosítás[[#This Row],[Tervezett költség]]-Biztosítás[[#This Row],[Tényleges költség]]</calculatedColumnFormula>
    </tableColumn>
  </tableColumns>
  <tableStyleInfo name="Címjegyzék" showFirstColumn="1" showLastColumn="1" showRowStripes="1" showColumnStripes="0"/>
  <extLst>
    <ext xmlns:x14="http://schemas.microsoft.com/office/spreadsheetml/2009/9/main" uri="{504A1905-F514-4f6f-8877-14C23A59335A}">
      <x14:table altTextSummary="Ebben a táblázatban adhatja meg a tervezett és a tényleges biztosítási költségeket. A különbözetet a sablon automatikusan kiszámítja."/>
    </ext>
  </extLst>
</table>
</file>

<file path=xl/tables/table6.xml><?xml version="1.0" encoding="utf-8"?>
<table xmlns="http://schemas.openxmlformats.org/spreadsheetml/2006/main" id="6" name="Adók" displayName="Adók" ref="G35:J40" totalsRowCount="1" headerRowDxfId="76" dataDxfId="75" totalsRowDxfId="74">
  <autoFilter ref="G35:J39">
    <filterColumn colId="0" hiddenButton="1"/>
    <filterColumn colId="1" hiddenButton="1"/>
    <filterColumn colId="2" hiddenButton="1"/>
    <filterColumn colId="3" hiddenButton="1"/>
  </autoFilter>
  <tableColumns count="4">
    <tableColumn id="1" name="ADÓK" totalsRowLabel="Részösszeg" dataDxfId="73" totalsRowDxfId="72"/>
    <tableColumn id="2" name="Tervezett költség" dataDxfId="71" totalsRowDxfId="70"/>
    <tableColumn id="3" name="Tényleges költség" dataDxfId="69" totalsRowDxfId="68"/>
    <tableColumn id="4" name="Különbözet" totalsRowFunction="sum" dataDxfId="67" totalsRowDxfId="66">
      <calculatedColumnFormula>Adók[[#This Row],[Tervezett költség]]-Adók[[#This Row],[Tényleges költség]]</calculatedColumnFormula>
    </tableColumn>
  </tableColumns>
  <tableStyleInfo name="Címjegyzék" showFirstColumn="1" showLastColumn="1" showRowStripes="1" showColumnStripes="0"/>
  <extLst>
    <ext xmlns:x14="http://schemas.microsoft.com/office/spreadsheetml/2009/9/main" uri="{504A1905-F514-4f6f-8877-14C23A59335A}">
      <x14:table altTextSummary="Ebben a táblázatban adhatja meg a tervezett és a tényleges adóköltségeket. A különbözetet a sablon automatikusan kiszámítja."/>
    </ext>
  </extLst>
</table>
</file>

<file path=xl/tables/table7.xml><?xml version="1.0" encoding="utf-8"?>
<table xmlns="http://schemas.openxmlformats.org/spreadsheetml/2006/main" id="7" name="Megtakarítások" displayName="Megtakarítások" ref="G42:J46" totalsRowCount="1" headerRowDxfId="65" dataDxfId="64" totalsRowDxfId="63">
  <autoFilter ref="G42:J45">
    <filterColumn colId="0" hiddenButton="1"/>
    <filterColumn colId="1" hiddenButton="1"/>
    <filterColumn colId="2" hiddenButton="1"/>
    <filterColumn colId="3" hiddenButton="1"/>
  </autoFilter>
  <tableColumns count="4">
    <tableColumn id="1" name="MEGTAKARÍTÁSOK VAGY BEFEKTETÉSEK" totalsRowLabel="Részösszeg" dataDxfId="62" totalsRowDxfId="61"/>
    <tableColumn id="2" name="Tervezett költség" dataDxfId="60" totalsRowDxfId="59"/>
    <tableColumn id="3" name="Tényleges költség" dataDxfId="58" totalsRowDxfId="57"/>
    <tableColumn id="4" name="Különbözet" totalsRowFunction="sum" dataDxfId="56" totalsRowDxfId="55">
      <calculatedColumnFormula>Megtakarítások[[#This Row],[Tervezett költség]]-Megtakarítások[[#This Row],[Tényleges költség]]</calculatedColumnFormula>
    </tableColumn>
  </tableColumns>
  <tableStyleInfo name="Címjegyzék" showFirstColumn="1" showLastColumn="1" showRowStripes="1" showColumnStripes="0"/>
  <extLst>
    <ext xmlns:x14="http://schemas.microsoft.com/office/spreadsheetml/2009/9/main" uri="{504A1905-F514-4f6f-8877-14C23A59335A}">
      <x14:table altTextSummary="Ebben a táblázatban adhatja meg a tervezett és a tényleges megtakarítási vagy befektetési költségeket. A különbözetet a sablon automatikusan kiszámítja."/>
    </ext>
  </extLst>
</table>
</file>

<file path=xl/tables/table8.xml><?xml version="1.0" encoding="utf-8"?>
<table xmlns="http://schemas.openxmlformats.org/spreadsheetml/2006/main" id="8" name="Élelmezés" displayName="Élelmezés" ref="B44:E48" totalsRowCount="1" headerRowDxfId="54" dataDxfId="53" totalsRowDxfId="52">
  <autoFilter ref="B44:E47">
    <filterColumn colId="0" hiddenButton="1"/>
    <filterColumn colId="1" hiddenButton="1"/>
    <filterColumn colId="2" hiddenButton="1"/>
    <filterColumn colId="3" hiddenButton="1"/>
  </autoFilter>
  <tableColumns count="4">
    <tableColumn id="1" name="ÉLELMISZER" totalsRowLabel="Részösszeg" dataDxfId="51" totalsRowDxfId="50"/>
    <tableColumn id="2" name="Tervezett költség" dataDxfId="49" totalsRowDxfId="48"/>
    <tableColumn id="3" name="Tényleges költség" dataDxfId="47" totalsRowDxfId="46"/>
    <tableColumn id="4" name="Különbözet" totalsRowFunction="sum" dataDxfId="45" totalsRowDxfId="44">
      <calculatedColumnFormula>Élelmezés[[#This Row],[Tervezett költség]]-Élelmezés[[#This Row],[Tényleges költség]]</calculatedColumnFormula>
    </tableColumn>
  </tableColumns>
  <tableStyleInfo name="Címjegyzék" showFirstColumn="1" showLastColumn="1" showRowStripes="1" showColumnStripes="0"/>
  <extLst>
    <ext xmlns:x14="http://schemas.microsoft.com/office/spreadsheetml/2009/9/main" uri="{504A1905-F514-4f6f-8877-14C23A59335A}">
      <x14:table altTextSummary="Ebben a táblázatban adhatja meg a tervezett és a tényleges élelmiszerköltségeket. A különbözetet a sablon automatikusan kiszámítja."/>
    </ext>
  </extLst>
</table>
</file>

<file path=xl/tables/table9.xml><?xml version="1.0" encoding="utf-8"?>
<table xmlns="http://schemas.openxmlformats.org/spreadsheetml/2006/main" id="9" name="Ajándékok" displayName="Ajándékok" ref="G48:J52" totalsRowCount="1" headerRowDxfId="43" dataDxfId="42" totalsRowDxfId="41">
  <autoFilter ref="G48:J51">
    <filterColumn colId="0" hiddenButton="1"/>
    <filterColumn colId="1" hiddenButton="1"/>
    <filterColumn colId="2" hiddenButton="1"/>
    <filterColumn colId="3" hiddenButton="1"/>
  </autoFilter>
  <tableColumns count="4">
    <tableColumn id="1" name="AJÁNDÉKOK ÉS ADOMÁNYOK" totalsRowLabel="Részösszeg" dataDxfId="40" totalsRowDxfId="39"/>
    <tableColumn id="2" name="Tervezett költség" dataDxfId="38" totalsRowDxfId="37"/>
    <tableColumn id="3" name="Tényleges költség" dataDxfId="36" totalsRowDxfId="35"/>
    <tableColumn id="4" name="Különbözet" totalsRowFunction="sum" dataDxfId="34" totalsRowDxfId="33">
      <calculatedColumnFormula>Ajándékok[[#This Row],[Tervezett költség]]-Ajándékok[[#This Row],[Tényleges költség]]</calculatedColumnFormula>
    </tableColumn>
  </tableColumns>
  <tableStyleInfo name="Címjegyzék" showFirstColumn="1" showLastColumn="1" showRowStripes="1" showColumnStripes="0"/>
  <extLst>
    <ext xmlns:x14="http://schemas.microsoft.com/office/spreadsheetml/2009/9/main" uri="{504A1905-F514-4f6f-8877-14C23A59335A}">
      <x14:table altTextSummary="Ebben a táblázatban adhatja meg a tervezett és a tényleges ajándékköltségeket. A különbözetet a sablon automatikusan kiszámítja.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1" customFormat="1" ht="30" customHeight="1" x14ac:dyDescent="0.2">
      <c r="B1" s="2" t="s">
        <v>0</v>
      </c>
    </row>
    <row r="2" spans="2:2" ht="48.6" customHeight="1" x14ac:dyDescent="0.2">
      <c r="B2" s="3" t="s">
        <v>1</v>
      </c>
    </row>
    <row r="3" spans="2:2" ht="34.35" customHeight="1" x14ac:dyDescent="0.2">
      <c r="B3" s="3" t="s">
        <v>2</v>
      </c>
    </row>
    <row r="4" spans="2:2" ht="33.75" customHeight="1" x14ac:dyDescent="0.2">
      <c r="B4" s="3" t="s">
        <v>3</v>
      </c>
    </row>
    <row r="5" spans="2:2" ht="34.35" customHeight="1" x14ac:dyDescent="0.25">
      <c r="B5" s="4" t="s">
        <v>4</v>
      </c>
    </row>
    <row r="6" spans="2:2" ht="74.25" customHeight="1" x14ac:dyDescent="0.2">
      <c r="B6" s="3" t="s">
        <v>5</v>
      </c>
    </row>
    <row r="7" spans="2:2" ht="42.75" x14ac:dyDescent="0.2">
      <c r="B7" s="3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67"/>
  <sheetViews>
    <sheetView showGridLines="0" zoomScaleNormal="100" workbookViewId="0"/>
  </sheetViews>
  <sheetFormatPr defaultRowHeight="12.75" x14ac:dyDescent="0.2"/>
  <cols>
    <col min="1" max="1" width="2.7109375" style="9" customWidth="1"/>
    <col min="2" max="2" width="30.7109375" style="10" customWidth="1"/>
    <col min="3" max="3" width="17" style="10" customWidth="1"/>
    <col min="4" max="4" width="19.28515625" style="10" customWidth="1"/>
    <col min="5" max="5" width="12.5703125" style="10" customWidth="1"/>
    <col min="6" max="6" width="2.7109375" style="10" customWidth="1"/>
    <col min="7" max="7" width="52.28515625" style="10" customWidth="1"/>
    <col min="8" max="8" width="17" style="10" customWidth="1"/>
    <col min="9" max="9" width="19.28515625" style="10" customWidth="1"/>
    <col min="10" max="10" width="17.7109375" style="10" customWidth="1"/>
    <col min="11" max="11" width="2.7109375" style="10" customWidth="1"/>
    <col min="12" max="16384" width="9.140625" style="10"/>
  </cols>
  <sheetData>
    <row r="1" spans="1:10" s="6" customFormat="1" ht="14.25" x14ac:dyDescent="0.2">
      <c r="A1" s="5" t="s">
        <v>7</v>
      </c>
    </row>
    <row r="2" spans="1:10" s="6" customFormat="1" ht="71.25" customHeight="1" x14ac:dyDescent="0.4">
      <c r="A2" s="7" t="s">
        <v>8</v>
      </c>
      <c r="B2" s="8"/>
      <c r="C2" s="17" t="s">
        <v>61</v>
      </c>
      <c r="D2" s="18"/>
      <c r="E2" s="18"/>
      <c r="F2" s="18"/>
      <c r="G2" s="18"/>
      <c r="H2" s="18"/>
      <c r="I2" s="18"/>
      <c r="J2" s="18"/>
    </row>
    <row r="4" spans="1:10" ht="24.95" customHeight="1" x14ac:dyDescent="0.2">
      <c r="A4" s="9" t="s">
        <v>9</v>
      </c>
      <c r="B4" s="30" t="s">
        <v>19</v>
      </c>
      <c r="C4" s="31"/>
      <c r="D4" s="20"/>
      <c r="E4" s="28" t="s">
        <v>64</v>
      </c>
      <c r="F4" s="28"/>
      <c r="G4" s="28"/>
      <c r="H4" s="29">
        <f>C7-J61</f>
        <v>3405</v>
      </c>
    </row>
    <row r="5" spans="1:10" ht="24.95" customHeight="1" x14ac:dyDescent="0.2">
      <c r="B5" s="11" t="s">
        <v>20</v>
      </c>
      <c r="C5" s="24">
        <v>4300</v>
      </c>
      <c r="E5" s="28"/>
      <c r="F5" s="28"/>
      <c r="G5" s="28"/>
      <c r="H5" s="29"/>
      <c r="I5" s="21"/>
    </row>
    <row r="6" spans="1:10" ht="24.95" customHeight="1" x14ac:dyDescent="0.2">
      <c r="B6" s="11" t="s">
        <v>21</v>
      </c>
      <c r="C6" s="24">
        <v>300</v>
      </c>
      <c r="E6" s="28" t="s">
        <v>65</v>
      </c>
      <c r="F6" s="28"/>
      <c r="G6" s="28"/>
      <c r="H6" s="29">
        <f>C12-J63</f>
        <v>3064</v>
      </c>
      <c r="I6" s="21"/>
    </row>
    <row r="7" spans="1:10" ht="24.95" customHeight="1" x14ac:dyDescent="0.2">
      <c r="A7" s="9" t="s">
        <v>10</v>
      </c>
      <c r="B7" s="11" t="s">
        <v>22</v>
      </c>
      <c r="C7" s="25">
        <f>SUM(C5:C6)</f>
        <v>4600</v>
      </c>
      <c r="E7" s="28"/>
      <c r="F7" s="28"/>
      <c r="G7" s="28"/>
      <c r="H7" s="29"/>
      <c r="I7" s="21"/>
    </row>
    <row r="8" spans="1:10" ht="24.95" customHeight="1" x14ac:dyDescent="0.2">
      <c r="B8" s="19"/>
      <c r="C8" s="19"/>
      <c r="D8" s="19"/>
      <c r="E8" s="28" t="s">
        <v>66</v>
      </c>
      <c r="F8" s="28"/>
      <c r="G8" s="28"/>
      <c r="H8" s="29">
        <f>H6-H4</f>
        <v>-341</v>
      </c>
      <c r="I8" s="21"/>
    </row>
    <row r="9" spans="1:10" ht="24.95" customHeight="1" x14ac:dyDescent="0.2">
      <c r="A9" s="9" t="s">
        <v>11</v>
      </c>
      <c r="B9" s="30" t="s">
        <v>23</v>
      </c>
      <c r="C9" s="32"/>
      <c r="D9" s="20"/>
      <c r="E9" s="28"/>
      <c r="F9" s="28"/>
      <c r="G9" s="28"/>
      <c r="H9" s="29"/>
      <c r="I9" s="22"/>
    </row>
    <row r="10" spans="1:10" ht="24.95" customHeight="1" x14ac:dyDescent="0.2">
      <c r="B10" s="11" t="s">
        <v>20</v>
      </c>
      <c r="C10" s="24">
        <v>4000</v>
      </c>
      <c r="I10" s="21"/>
    </row>
    <row r="11" spans="1:10" ht="24.95" customHeight="1" x14ac:dyDescent="0.2">
      <c r="B11" s="11" t="s">
        <v>21</v>
      </c>
      <c r="C11" s="24">
        <v>300</v>
      </c>
      <c r="E11" s="12"/>
      <c r="H11" s="33"/>
      <c r="I11" s="21"/>
    </row>
    <row r="12" spans="1:10" ht="24.95" customHeight="1" x14ac:dyDescent="0.2">
      <c r="B12" s="11" t="s">
        <v>22</v>
      </c>
      <c r="C12" s="25">
        <f>SUM(C10:C11)</f>
        <v>4300</v>
      </c>
    </row>
    <row r="14" spans="1:10" ht="24.95" customHeight="1" x14ac:dyDescent="0.2">
      <c r="A14" s="9" t="s">
        <v>12</v>
      </c>
      <c r="B14" s="23" t="s">
        <v>24</v>
      </c>
      <c r="C14" s="23" t="s">
        <v>62</v>
      </c>
      <c r="D14" s="23" t="s">
        <v>63</v>
      </c>
      <c r="E14" s="23" t="s">
        <v>67</v>
      </c>
      <c r="F14" s="14"/>
      <c r="G14" s="23" t="s">
        <v>68</v>
      </c>
      <c r="H14" s="23" t="s">
        <v>62</v>
      </c>
      <c r="I14" s="23" t="s">
        <v>63</v>
      </c>
      <c r="J14" s="23" t="s">
        <v>67</v>
      </c>
    </row>
    <row r="15" spans="1:10" ht="24.95" customHeight="1" x14ac:dyDescent="0.2">
      <c r="B15" s="13" t="s">
        <v>25</v>
      </c>
      <c r="C15" s="15">
        <v>1000</v>
      </c>
      <c r="D15" s="15">
        <v>1000</v>
      </c>
      <c r="E15" s="15">
        <f>Lakás[[#This Row],[Tervezett költség]]-Lakás[[#This Row],[Tényleges költség]]</f>
        <v>0</v>
      </c>
      <c r="F15" s="14"/>
      <c r="G15" s="13" t="s">
        <v>69</v>
      </c>
      <c r="H15" s="15"/>
      <c r="I15" s="15"/>
      <c r="J15" s="15">
        <f>Szórakozás[[#This Row],[Tervezett költség]]-Szórakozás[[#This Row],[Tényleges költség]]</f>
        <v>0</v>
      </c>
    </row>
    <row r="16" spans="1:10" ht="24.95" customHeight="1" x14ac:dyDescent="0.2">
      <c r="B16" s="13" t="s">
        <v>26</v>
      </c>
      <c r="C16" s="15">
        <v>54</v>
      </c>
      <c r="D16" s="15">
        <v>100</v>
      </c>
      <c r="E16" s="15">
        <f>Lakás[[#This Row],[Tervezett költség]]-Lakás[[#This Row],[Tényleges költség]]</f>
        <v>-46</v>
      </c>
      <c r="F16" s="14"/>
      <c r="G16" s="13" t="s">
        <v>70</v>
      </c>
      <c r="H16" s="15"/>
      <c r="I16" s="15"/>
      <c r="J16" s="15">
        <f>Szórakozás[[#This Row],[Tervezett költség]]-Szórakozás[[#This Row],[Tényleges költség]]</f>
        <v>0</v>
      </c>
    </row>
    <row r="17" spans="1:10" ht="24.95" customHeight="1" x14ac:dyDescent="0.2">
      <c r="B17" s="13" t="s">
        <v>27</v>
      </c>
      <c r="C17" s="15">
        <v>44</v>
      </c>
      <c r="D17" s="15">
        <v>56</v>
      </c>
      <c r="E17" s="15">
        <f>Lakás[[#This Row],[Tervezett költség]]-Lakás[[#This Row],[Tényleges költség]]</f>
        <v>-12</v>
      </c>
      <c r="F17" s="14"/>
      <c r="G17" s="13" t="s">
        <v>71</v>
      </c>
      <c r="H17" s="15"/>
      <c r="I17" s="15"/>
      <c r="J17" s="15">
        <f>Szórakozás[[#This Row],[Tervezett költség]]-Szórakozás[[#This Row],[Tényleges költség]]</f>
        <v>0</v>
      </c>
    </row>
    <row r="18" spans="1:10" ht="24.95" customHeight="1" x14ac:dyDescent="0.2">
      <c r="B18" s="13" t="s">
        <v>28</v>
      </c>
      <c r="C18" s="15">
        <v>22</v>
      </c>
      <c r="D18" s="15">
        <v>28</v>
      </c>
      <c r="E18" s="15">
        <f>Lakás[[#This Row],[Tervezett költség]]-Lakás[[#This Row],[Tényleges költség]]</f>
        <v>-6</v>
      </c>
      <c r="F18" s="14"/>
      <c r="G18" s="13" t="s">
        <v>72</v>
      </c>
      <c r="H18" s="15"/>
      <c r="I18" s="15"/>
      <c r="J18" s="15">
        <f>Szórakozás[[#This Row],[Tervezett költség]]-Szórakozás[[#This Row],[Tényleges költség]]</f>
        <v>0</v>
      </c>
    </row>
    <row r="19" spans="1:10" ht="24.95" customHeight="1" x14ac:dyDescent="0.2">
      <c r="B19" s="13" t="s">
        <v>29</v>
      </c>
      <c r="C19" s="15">
        <v>8</v>
      </c>
      <c r="D19" s="15">
        <v>8</v>
      </c>
      <c r="E19" s="15">
        <f>Lakás[[#This Row],[Tervezett költség]]-Lakás[[#This Row],[Tényleges költség]]</f>
        <v>0</v>
      </c>
      <c r="F19" s="14"/>
      <c r="G19" s="13" t="s">
        <v>73</v>
      </c>
      <c r="H19" s="15"/>
      <c r="I19" s="15"/>
      <c r="J19" s="15">
        <f>Szórakozás[[#This Row],[Tervezett költség]]-Szórakozás[[#This Row],[Tényleges költség]]</f>
        <v>0</v>
      </c>
    </row>
    <row r="20" spans="1:10" ht="24.95" customHeight="1" x14ac:dyDescent="0.2">
      <c r="B20" s="13" t="s">
        <v>30</v>
      </c>
      <c r="C20" s="15">
        <v>34</v>
      </c>
      <c r="D20" s="15">
        <v>34</v>
      </c>
      <c r="E20" s="15">
        <f>Lakás[[#This Row],[Tervezett költség]]-Lakás[[#This Row],[Tényleges költség]]</f>
        <v>0</v>
      </c>
      <c r="F20" s="14"/>
      <c r="G20" s="13" t="s">
        <v>74</v>
      </c>
      <c r="H20" s="15"/>
      <c r="I20" s="15"/>
      <c r="J20" s="15">
        <f>Szórakozás[[#This Row],[Tervezett költség]]-Szórakozás[[#This Row],[Tényleges költség]]</f>
        <v>0</v>
      </c>
    </row>
    <row r="21" spans="1:10" ht="24.95" customHeight="1" x14ac:dyDescent="0.2">
      <c r="B21" s="13" t="s">
        <v>31</v>
      </c>
      <c r="C21" s="15">
        <v>10</v>
      </c>
      <c r="D21" s="15">
        <v>10</v>
      </c>
      <c r="E21" s="15">
        <f>Lakás[[#This Row],[Tervezett költség]]-Lakás[[#This Row],[Tényleges költség]]</f>
        <v>0</v>
      </c>
      <c r="F21" s="14"/>
      <c r="G21" s="13" t="s">
        <v>34</v>
      </c>
      <c r="H21" s="15"/>
      <c r="I21" s="15"/>
      <c r="J21" s="15">
        <f>Szórakozás[[#This Row],[Tervezett költség]]-Szórakozás[[#This Row],[Tényleges költség]]</f>
        <v>0</v>
      </c>
    </row>
    <row r="22" spans="1:10" ht="24.95" customHeight="1" x14ac:dyDescent="0.2">
      <c r="B22" s="13" t="s">
        <v>32</v>
      </c>
      <c r="C22" s="15">
        <v>23</v>
      </c>
      <c r="D22" s="15">
        <v>0</v>
      </c>
      <c r="E22" s="15">
        <f>Lakás[[#This Row],[Tervezett költség]]-Lakás[[#This Row],[Tényleges költség]]</f>
        <v>23</v>
      </c>
      <c r="F22" s="14"/>
      <c r="G22" s="13" t="s">
        <v>34</v>
      </c>
      <c r="H22" s="15"/>
      <c r="I22" s="15"/>
      <c r="J22" s="15">
        <f>Szórakozás[[#This Row],[Tervezett költség]]-Szórakozás[[#This Row],[Tényleges költség]]</f>
        <v>0</v>
      </c>
    </row>
    <row r="23" spans="1:10" ht="24.95" customHeight="1" x14ac:dyDescent="0.2">
      <c r="B23" s="13" t="s">
        <v>33</v>
      </c>
      <c r="C23" s="15">
        <v>0</v>
      </c>
      <c r="D23" s="15">
        <v>0</v>
      </c>
      <c r="E23" s="15">
        <f>Lakás[[#This Row],[Tervezett költség]]-Lakás[[#This Row],[Tényleges költség]]</f>
        <v>0</v>
      </c>
      <c r="F23" s="14"/>
      <c r="G23" s="13" t="s">
        <v>34</v>
      </c>
      <c r="H23" s="15"/>
      <c r="I23" s="15"/>
      <c r="J23" s="15">
        <f>Szórakozás[[#This Row],[Tervezett költség]]-Szórakozás[[#This Row],[Tényleges költség]]</f>
        <v>0</v>
      </c>
    </row>
    <row r="24" spans="1:10" ht="24.95" customHeight="1" x14ac:dyDescent="0.2">
      <c r="B24" s="13" t="s">
        <v>34</v>
      </c>
      <c r="C24" s="15">
        <v>0</v>
      </c>
      <c r="D24" s="15">
        <v>0</v>
      </c>
      <c r="E24" s="15">
        <f>Lakás[[#This Row],[Tervezett költség]]-Lakás[[#This Row],[Tényleges költség]]</f>
        <v>0</v>
      </c>
      <c r="F24" s="14"/>
      <c r="G24" s="16" t="s">
        <v>35</v>
      </c>
      <c r="H24" s="15"/>
      <c r="I24" s="15"/>
      <c r="J24" s="15">
        <f>SUBTOTAL(109,Szórakozás[Különbözet])</f>
        <v>0</v>
      </c>
    </row>
    <row r="25" spans="1:10" ht="24.95" customHeight="1" x14ac:dyDescent="0.2">
      <c r="B25" s="16" t="s">
        <v>35</v>
      </c>
      <c r="C25" s="15"/>
      <c r="D25" s="15"/>
      <c r="E25" s="15">
        <f>SUBTOTAL(109,Lakás[Különbözet])</f>
        <v>-41</v>
      </c>
      <c r="F25" s="14"/>
      <c r="G25" s="27"/>
      <c r="H25" s="27"/>
      <c r="I25" s="27"/>
      <c r="J25" s="27"/>
    </row>
    <row r="26" spans="1:10" ht="24.95" customHeight="1" x14ac:dyDescent="0.2">
      <c r="B26" s="27"/>
      <c r="C26" s="27"/>
      <c r="D26" s="27"/>
      <c r="E26" s="27"/>
      <c r="F26" s="14"/>
      <c r="G26" s="23" t="s">
        <v>75</v>
      </c>
      <c r="H26" s="23" t="s">
        <v>62</v>
      </c>
      <c r="I26" s="23" t="s">
        <v>63</v>
      </c>
      <c r="J26" s="23" t="s">
        <v>67</v>
      </c>
    </row>
    <row r="27" spans="1:10" ht="24.95" customHeight="1" x14ac:dyDescent="0.2">
      <c r="A27" s="9" t="s">
        <v>13</v>
      </c>
      <c r="B27" s="23" t="s">
        <v>36</v>
      </c>
      <c r="C27" s="23" t="s">
        <v>62</v>
      </c>
      <c r="D27" s="23" t="s">
        <v>63</v>
      </c>
      <c r="E27" s="23" t="s">
        <v>67</v>
      </c>
      <c r="F27" s="14"/>
      <c r="G27" s="13" t="s">
        <v>76</v>
      </c>
      <c r="H27" s="15"/>
      <c r="I27" s="15"/>
      <c r="J27" s="15">
        <f>Hitelek[[#This Row],[Tervezett költség]]-Hitelek[[#This Row],[Tényleges költség]]</f>
        <v>0</v>
      </c>
    </row>
    <row r="28" spans="1:10" ht="24.95" customHeight="1" x14ac:dyDescent="0.2">
      <c r="B28" s="13" t="s">
        <v>37</v>
      </c>
      <c r="C28" s="15"/>
      <c r="D28" s="15"/>
      <c r="E28" s="15">
        <f>Közlekedés[[#This Row],[Tervezett költség]]-Közlekedés[[#This Row],[Tényleges költség]]</f>
        <v>0</v>
      </c>
      <c r="F28" s="14"/>
      <c r="G28" s="13" t="s">
        <v>77</v>
      </c>
      <c r="H28" s="15"/>
      <c r="I28" s="15"/>
      <c r="J28" s="15">
        <f>Hitelek[[#This Row],[Tervezett költség]]-Hitelek[[#This Row],[Tényleges költség]]</f>
        <v>0</v>
      </c>
    </row>
    <row r="29" spans="1:10" ht="24.95" customHeight="1" x14ac:dyDescent="0.2">
      <c r="B29" s="13" t="s">
        <v>38</v>
      </c>
      <c r="C29" s="15"/>
      <c r="D29" s="15"/>
      <c r="E29" s="15">
        <f>Közlekedés[[#This Row],[Tervezett költség]]-Közlekedés[[#This Row],[Tényleges költség]]</f>
        <v>0</v>
      </c>
      <c r="F29" s="14"/>
      <c r="G29" s="13" t="s">
        <v>78</v>
      </c>
      <c r="H29" s="15"/>
      <c r="I29" s="15"/>
      <c r="J29" s="15">
        <f>Hitelek[[#This Row],[Tervezett költség]]-Hitelek[[#This Row],[Tényleges költség]]</f>
        <v>0</v>
      </c>
    </row>
    <row r="30" spans="1:10" ht="24.95" customHeight="1" x14ac:dyDescent="0.2">
      <c r="B30" s="13" t="s">
        <v>39</v>
      </c>
      <c r="C30" s="15"/>
      <c r="D30" s="15"/>
      <c r="E30" s="15">
        <f>Közlekedés[[#This Row],[Tervezett költség]]-Közlekedés[[#This Row],[Tényleges költség]]</f>
        <v>0</v>
      </c>
      <c r="F30" s="14"/>
      <c r="G30" s="13" t="s">
        <v>78</v>
      </c>
      <c r="H30" s="15"/>
      <c r="I30" s="15"/>
      <c r="J30" s="15">
        <f>Hitelek[[#This Row],[Tervezett költség]]-Hitelek[[#This Row],[Tényleges költség]]</f>
        <v>0</v>
      </c>
    </row>
    <row r="31" spans="1:10" ht="24.95" customHeight="1" x14ac:dyDescent="0.2">
      <c r="B31" s="13" t="s">
        <v>40</v>
      </c>
      <c r="C31" s="15"/>
      <c r="D31" s="15"/>
      <c r="E31" s="15">
        <f>Közlekedés[[#This Row],[Tervezett költség]]-Közlekedés[[#This Row],[Tényleges költség]]</f>
        <v>0</v>
      </c>
      <c r="F31" s="14"/>
      <c r="G31" s="13" t="s">
        <v>78</v>
      </c>
      <c r="H31" s="15"/>
      <c r="I31" s="15"/>
      <c r="J31" s="15">
        <f>Hitelek[[#This Row],[Tervezett költség]]-Hitelek[[#This Row],[Tényleges költség]]</f>
        <v>0</v>
      </c>
    </row>
    <row r="32" spans="1:10" ht="24.95" customHeight="1" x14ac:dyDescent="0.2">
      <c r="B32" s="13" t="s">
        <v>41</v>
      </c>
      <c r="C32" s="15"/>
      <c r="D32" s="15"/>
      <c r="E32" s="15">
        <f>Közlekedés[[#This Row],[Tervezett költség]]-Közlekedés[[#This Row],[Tényleges költség]]</f>
        <v>0</v>
      </c>
      <c r="F32" s="14"/>
      <c r="G32" s="13" t="s">
        <v>34</v>
      </c>
      <c r="H32" s="15"/>
      <c r="I32" s="15"/>
      <c r="J32" s="15">
        <f>Hitelek[[#This Row],[Tervezett költség]]-Hitelek[[#This Row],[Tényleges költség]]</f>
        <v>0</v>
      </c>
    </row>
    <row r="33" spans="1:10" ht="24.95" customHeight="1" x14ac:dyDescent="0.2">
      <c r="B33" s="13" t="s">
        <v>42</v>
      </c>
      <c r="C33" s="15"/>
      <c r="D33" s="15"/>
      <c r="E33" s="15">
        <f>Közlekedés[[#This Row],[Tervezett költség]]-Közlekedés[[#This Row],[Tényleges költség]]</f>
        <v>0</v>
      </c>
      <c r="F33" s="14"/>
      <c r="G33" s="16" t="s">
        <v>35</v>
      </c>
      <c r="H33" s="15"/>
      <c r="I33" s="15"/>
      <c r="J33" s="15">
        <f>SUBTOTAL(109,Hitelek[Különbözet])</f>
        <v>0</v>
      </c>
    </row>
    <row r="34" spans="1:10" ht="24.95" customHeight="1" x14ac:dyDescent="0.2">
      <c r="B34" s="13" t="s">
        <v>34</v>
      </c>
      <c r="C34" s="15"/>
      <c r="D34" s="15"/>
      <c r="E34" s="15">
        <f>Közlekedés[[#This Row],[Tervezett költség]]-Közlekedés[[#This Row],[Tényleges költség]]</f>
        <v>0</v>
      </c>
      <c r="F34" s="14"/>
      <c r="G34" s="27"/>
      <c r="H34" s="27"/>
      <c r="I34" s="27"/>
      <c r="J34" s="27"/>
    </row>
    <row r="35" spans="1:10" ht="24.95" customHeight="1" x14ac:dyDescent="0.2">
      <c r="B35" s="16" t="s">
        <v>35</v>
      </c>
      <c r="C35" s="15"/>
      <c r="D35" s="15"/>
      <c r="E35" s="15">
        <f>SUBTOTAL(109,Közlekedés[Különbözet])</f>
        <v>0</v>
      </c>
      <c r="F35" s="14"/>
      <c r="G35" s="23" t="s">
        <v>79</v>
      </c>
      <c r="H35" s="23" t="s">
        <v>62</v>
      </c>
      <c r="I35" s="23" t="s">
        <v>63</v>
      </c>
      <c r="J35" s="23" t="s">
        <v>67</v>
      </c>
    </row>
    <row r="36" spans="1:10" ht="24.95" customHeight="1" x14ac:dyDescent="0.2">
      <c r="B36" s="27"/>
      <c r="C36" s="27"/>
      <c r="D36" s="27"/>
      <c r="E36" s="27"/>
      <c r="F36" s="14"/>
      <c r="G36" s="13" t="s">
        <v>80</v>
      </c>
      <c r="H36" s="15"/>
      <c r="I36" s="15"/>
      <c r="J36" s="15">
        <f>Adók[[#This Row],[Tervezett költség]]-Adók[[#This Row],[Tényleges költség]]</f>
        <v>0</v>
      </c>
    </row>
    <row r="37" spans="1:10" ht="24.95" customHeight="1" x14ac:dyDescent="0.2">
      <c r="A37" s="9" t="s">
        <v>14</v>
      </c>
      <c r="B37" s="23" t="s">
        <v>43</v>
      </c>
      <c r="C37" s="23" t="s">
        <v>62</v>
      </c>
      <c r="D37" s="23" t="s">
        <v>63</v>
      </c>
      <c r="E37" s="23" t="s">
        <v>67</v>
      </c>
      <c r="F37" s="14"/>
      <c r="G37" s="13" t="s">
        <v>81</v>
      </c>
      <c r="H37" s="15"/>
      <c r="I37" s="15"/>
      <c r="J37" s="15">
        <f>Adók[[#This Row],[Tervezett költség]]-Adók[[#This Row],[Tényleges költség]]</f>
        <v>0</v>
      </c>
    </row>
    <row r="38" spans="1:10" ht="24.95" customHeight="1" x14ac:dyDescent="0.2">
      <c r="B38" s="13" t="s">
        <v>44</v>
      </c>
      <c r="C38" s="15"/>
      <c r="D38" s="15"/>
      <c r="E38" s="15">
        <f>Biztosítás[[#This Row],[Tervezett költség]]-Biztosítás[[#This Row],[Tényleges költség]]</f>
        <v>0</v>
      </c>
      <c r="F38" s="14"/>
      <c r="G38" s="13" t="s">
        <v>82</v>
      </c>
      <c r="H38" s="15"/>
      <c r="I38" s="15"/>
      <c r="J38" s="15">
        <f>Adók[[#This Row],[Tervezett költség]]-Adók[[#This Row],[Tényleges költség]]</f>
        <v>0</v>
      </c>
    </row>
    <row r="39" spans="1:10" ht="24.95" customHeight="1" x14ac:dyDescent="0.2">
      <c r="B39" s="13" t="s">
        <v>45</v>
      </c>
      <c r="C39" s="15"/>
      <c r="D39" s="15"/>
      <c r="E39" s="15">
        <f>Biztosítás[[#This Row],[Tervezett költség]]-Biztosítás[[#This Row],[Tényleges költség]]</f>
        <v>0</v>
      </c>
      <c r="F39" s="14"/>
      <c r="G39" s="13" t="s">
        <v>34</v>
      </c>
      <c r="H39" s="15"/>
      <c r="I39" s="15"/>
      <c r="J39" s="15">
        <f>Adók[[#This Row],[Tervezett költség]]-Adók[[#This Row],[Tényleges költség]]</f>
        <v>0</v>
      </c>
    </row>
    <row r="40" spans="1:10" ht="24.95" customHeight="1" x14ac:dyDescent="0.2">
      <c r="B40" s="13" t="s">
        <v>46</v>
      </c>
      <c r="C40" s="15"/>
      <c r="D40" s="15"/>
      <c r="E40" s="15">
        <f>Biztosítás[[#This Row],[Tervezett költség]]-Biztosítás[[#This Row],[Tényleges költség]]</f>
        <v>0</v>
      </c>
      <c r="F40" s="14"/>
      <c r="G40" s="16" t="s">
        <v>35</v>
      </c>
      <c r="H40" s="15"/>
      <c r="I40" s="15"/>
      <c r="J40" s="15">
        <f>SUBTOTAL(109,Adók[Különbözet])</f>
        <v>0</v>
      </c>
    </row>
    <row r="41" spans="1:10" ht="24.95" customHeight="1" x14ac:dyDescent="0.2">
      <c r="B41" s="13" t="s">
        <v>34</v>
      </c>
      <c r="C41" s="15"/>
      <c r="D41" s="15"/>
      <c r="E41" s="15">
        <f>Biztosítás[[#This Row],[Tervezett költség]]-Biztosítás[[#This Row],[Tényleges költség]]</f>
        <v>0</v>
      </c>
      <c r="F41" s="14"/>
      <c r="G41" s="27"/>
      <c r="H41" s="27"/>
      <c r="I41" s="27"/>
      <c r="J41" s="27"/>
    </row>
    <row r="42" spans="1:10" ht="24.95" customHeight="1" x14ac:dyDescent="0.2">
      <c r="B42" s="16" t="s">
        <v>35</v>
      </c>
      <c r="C42" s="15"/>
      <c r="D42" s="15"/>
      <c r="E42" s="15">
        <f>SUBTOTAL(109,Biztosítás[Különbözet])</f>
        <v>0</v>
      </c>
      <c r="F42" s="14"/>
      <c r="G42" s="23" t="s">
        <v>83</v>
      </c>
      <c r="H42" s="23" t="s">
        <v>62</v>
      </c>
      <c r="I42" s="23" t="s">
        <v>63</v>
      </c>
      <c r="J42" s="23" t="s">
        <v>67</v>
      </c>
    </row>
    <row r="43" spans="1:10" ht="24.95" customHeight="1" x14ac:dyDescent="0.2">
      <c r="B43" s="27"/>
      <c r="C43" s="27"/>
      <c r="D43" s="27"/>
      <c r="E43" s="27"/>
      <c r="F43" s="14"/>
      <c r="G43" s="13" t="s">
        <v>84</v>
      </c>
      <c r="H43" s="15"/>
      <c r="I43" s="15"/>
      <c r="J43" s="15">
        <f>Megtakarítások[[#This Row],[Tervezett költség]]-Megtakarítások[[#This Row],[Tényleges költség]]</f>
        <v>0</v>
      </c>
    </row>
    <row r="44" spans="1:10" ht="24.95" customHeight="1" x14ac:dyDescent="0.2">
      <c r="A44" s="9" t="s">
        <v>15</v>
      </c>
      <c r="B44" s="23" t="s">
        <v>47</v>
      </c>
      <c r="C44" s="23" t="s">
        <v>62</v>
      </c>
      <c r="D44" s="23" t="s">
        <v>63</v>
      </c>
      <c r="E44" s="23" t="s">
        <v>67</v>
      </c>
      <c r="F44" s="14"/>
      <c r="G44" s="13" t="s">
        <v>85</v>
      </c>
      <c r="H44" s="15"/>
      <c r="I44" s="15"/>
      <c r="J44" s="15">
        <f>Megtakarítások[[#This Row],[Tervezett költség]]-Megtakarítások[[#This Row],[Tényleges költség]]</f>
        <v>0</v>
      </c>
    </row>
    <row r="45" spans="1:10" ht="24.95" customHeight="1" x14ac:dyDescent="0.2">
      <c r="B45" s="13" t="s">
        <v>48</v>
      </c>
      <c r="C45" s="15"/>
      <c r="D45" s="15"/>
      <c r="E45" s="15">
        <f>Élelmezés[[#This Row],[Tervezett költség]]-Élelmezés[[#This Row],[Tényleges költség]]</f>
        <v>0</v>
      </c>
      <c r="F45" s="14"/>
      <c r="G45" s="13" t="s">
        <v>34</v>
      </c>
      <c r="H45" s="15"/>
      <c r="I45" s="15"/>
      <c r="J45" s="15">
        <f>Megtakarítások[[#This Row],[Tervezett költség]]-Megtakarítások[[#This Row],[Tényleges költség]]</f>
        <v>0</v>
      </c>
    </row>
    <row r="46" spans="1:10" ht="24.95" customHeight="1" x14ac:dyDescent="0.2">
      <c r="B46" s="13" t="s">
        <v>49</v>
      </c>
      <c r="C46" s="15"/>
      <c r="D46" s="15"/>
      <c r="E46" s="15">
        <f>Élelmezés[[#This Row],[Tervezett költség]]-Élelmezés[[#This Row],[Tényleges költség]]</f>
        <v>0</v>
      </c>
      <c r="F46" s="14"/>
      <c r="G46" s="16" t="s">
        <v>35</v>
      </c>
      <c r="H46" s="15"/>
      <c r="I46" s="15"/>
      <c r="J46" s="15">
        <f>SUBTOTAL(109,Megtakarítások[Különbözet])</f>
        <v>0</v>
      </c>
    </row>
    <row r="47" spans="1:10" ht="24.95" customHeight="1" x14ac:dyDescent="0.2">
      <c r="B47" s="13" t="s">
        <v>34</v>
      </c>
      <c r="C47" s="15"/>
      <c r="D47" s="15"/>
      <c r="E47" s="15">
        <f>Élelmezés[[#This Row],[Tervezett költség]]-Élelmezés[[#This Row],[Tényleges költség]]</f>
        <v>0</v>
      </c>
      <c r="F47" s="14"/>
      <c r="G47" s="27"/>
      <c r="H47" s="27"/>
      <c r="I47" s="27"/>
      <c r="J47" s="27"/>
    </row>
    <row r="48" spans="1:10" ht="24.95" customHeight="1" x14ac:dyDescent="0.2">
      <c r="B48" s="16" t="s">
        <v>35</v>
      </c>
      <c r="C48" s="15"/>
      <c r="D48" s="15"/>
      <c r="E48" s="15">
        <f>SUBTOTAL(109,Élelmezés[Különbözet])</f>
        <v>0</v>
      </c>
      <c r="F48" s="14"/>
      <c r="G48" s="23" t="s">
        <v>86</v>
      </c>
      <c r="H48" s="23" t="s">
        <v>62</v>
      </c>
      <c r="I48" s="23" t="s">
        <v>63</v>
      </c>
      <c r="J48" s="23" t="s">
        <v>67</v>
      </c>
    </row>
    <row r="49" spans="1:10" ht="24.95" customHeight="1" x14ac:dyDescent="0.2">
      <c r="B49" s="27"/>
      <c r="C49" s="27"/>
      <c r="D49" s="27"/>
      <c r="E49" s="27"/>
      <c r="F49" s="14"/>
      <c r="G49" s="13" t="s">
        <v>87</v>
      </c>
      <c r="H49" s="15"/>
      <c r="I49" s="15"/>
      <c r="J49" s="15">
        <f>Ajándékok[[#This Row],[Tervezett költség]]-Ajándékok[[#This Row],[Tényleges költség]]</f>
        <v>0</v>
      </c>
    </row>
    <row r="50" spans="1:10" ht="24.95" customHeight="1" x14ac:dyDescent="0.2">
      <c r="A50" s="9" t="s">
        <v>16</v>
      </c>
      <c r="B50" s="23" t="s">
        <v>50</v>
      </c>
      <c r="C50" s="23" t="s">
        <v>62</v>
      </c>
      <c r="D50" s="23" t="s">
        <v>63</v>
      </c>
      <c r="E50" s="23" t="s">
        <v>67</v>
      </c>
      <c r="F50" s="14"/>
      <c r="G50" s="13" t="s">
        <v>88</v>
      </c>
      <c r="H50" s="15"/>
      <c r="I50" s="15"/>
      <c r="J50" s="15">
        <f>Ajándékok[[#This Row],[Tervezett költség]]-Ajándékok[[#This Row],[Tényleges költség]]</f>
        <v>0</v>
      </c>
    </row>
    <row r="51" spans="1:10" ht="24.95" customHeight="1" x14ac:dyDescent="0.2">
      <c r="B51" s="13" t="s">
        <v>51</v>
      </c>
      <c r="C51" s="15"/>
      <c r="D51" s="15"/>
      <c r="E51" s="15">
        <f>Kisállatok[[#This Row],[Tervezett költség]]-Kisállatok[[#This Row],[Tényleges költség]]</f>
        <v>0</v>
      </c>
      <c r="F51" s="14"/>
      <c r="G51" s="13" t="s">
        <v>89</v>
      </c>
      <c r="H51" s="15"/>
      <c r="I51" s="15"/>
      <c r="J51" s="15">
        <f>Ajándékok[[#This Row],[Tervezett költség]]-Ajándékok[[#This Row],[Tényleges költség]]</f>
        <v>0</v>
      </c>
    </row>
    <row r="52" spans="1:10" ht="24.95" customHeight="1" x14ac:dyDescent="0.2">
      <c r="B52" s="13" t="s">
        <v>52</v>
      </c>
      <c r="C52" s="15"/>
      <c r="D52" s="15"/>
      <c r="E52" s="15">
        <f>Kisállatok[[#This Row],[Tervezett költség]]-Kisállatok[[#This Row],[Tényleges költség]]</f>
        <v>0</v>
      </c>
      <c r="F52" s="14"/>
      <c r="G52" s="16" t="s">
        <v>35</v>
      </c>
      <c r="H52" s="15"/>
      <c r="I52" s="15"/>
      <c r="J52" s="15">
        <f>SUBTOTAL(109,Ajándékok[Különbözet])</f>
        <v>0</v>
      </c>
    </row>
    <row r="53" spans="1:10" ht="24.95" customHeight="1" x14ac:dyDescent="0.2">
      <c r="B53" s="13" t="s">
        <v>53</v>
      </c>
      <c r="C53" s="15"/>
      <c r="D53" s="15"/>
      <c r="E53" s="15">
        <f>Kisállatok[[#This Row],[Tervezett költség]]-Kisállatok[[#This Row],[Tényleges költség]]</f>
        <v>0</v>
      </c>
      <c r="F53" s="14"/>
      <c r="G53" s="27"/>
      <c r="H53" s="27"/>
      <c r="I53" s="27"/>
      <c r="J53" s="27"/>
    </row>
    <row r="54" spans="1:10" ht="24.95" customHeight="1" x14ac:dyDescent="0.2">
      <c r="B54" s="13" t="s">
        <v>54</v>
      </c>
      <c r="C54" s="15"/>
      <c r="D54" s="15"/>
      <c r="E54" s="15">
        <f>Kisállatok[[#This Row],[Tervezett költség]]-Kisállatok[[#This Row],[Tényleges költség]]</f>
        <v>0</v>
      </c>
      <c r="F54" s="14"/>
      <c r="G54" s="23" t="s">
        <v>90</v>
      </c>
      <c r="H54" s="23" t="s">
        <v>62</v>
      </c>
      <c r="I54" s="23" t="s">
        <v>63</v>
      </c>
      <c r="J54" s="23" t="s">
        <v>67</v>
      </c>
    </row>
    <row r="55" spans="1:10" ht="24.95" customHeight="1" x14ac:dyDescent="0.2">
      <c r="B55" s="13" t="s">
        <v>34</v>
      </c>
      <c r="C55" s="15"/>
      <c r="D55" s="15"/>
      <c r="E55" s="15">
        <f>Kisállatok[[#This Row],[Tervezett költség]]-Kisállatok[[#This Row],[Tényleges költség]]</f>
        <v>0</v>
      </c>
      <c r="F55" s="14"/>
      <c r="G55" s="13" t="s">
        <v>91</v>
      </c>
      <c r="H55" s="15"/>
      <c r="I55" s="15"/>
      <c r="J55" s="15">
        <f>Jogikiadások[[#This Row],[Tervezett költség]]-Jogikiadások[[#This Row],[Tényleges költség]]</f>
        <v>0</v>
      </c>
    </row>
    <row r="56" spans="1:10" ht="24.95" customHeight="1" x14ac:dyDescent="0.2">
      <c r="B56" s="16" t="s">
        <v>35</v>
      </c>
      <c r="C56" s="15"/>
      <c r="D56" s="15"/>
      <c r="E56" s="15">
        <f>SUBTOTAL(109,Kisállatok[Különbözet])</f>
        <v>0</v>
      </c>
      <c r="F56" s="14"/>
      <c r="G56" s="13" t="s">
        <v>92</v>
      </c>
      <c r="H56" s="15"/>
      <c r="I56" s="15"/>
      <c r="J56" s="15">
        <f>Jogikiadások[[#This Row],[Tervezett költség]]-Jogikiadások[[#This Row],[Tényleges költség]]</f>
        <v>0</v>
      </c>
    </row>
    <row r="57" spans="1:10" ht="24.95" customHeight="1" x14ac:dyDescent="0.2">
      <c r="B57" s="27"/>
      <c r="C57" s="27"/>
      <c r="D57" s="27"/>
      <c r="E57" s="27"/>
      <c r="F57" s="14"/>
      <c r="G57" s="13" t="s">
        <v>93</v>
      </c>
      <c r="H57" s="15"/>
      <c r="I57" s="15"/>
      <c r="J57" s="15">
        <f>Jogikiadások[[#This Row],[Tervezett költség]]-Jogikiadások[[#This Row],[Tényleges költség]]</f>
        <v>0</v>
      </c>
    </row>
    <row r="58" spans="1:10" ht="24.95" customHeight="1" x14ac:dyDescent="0.2">
      <c r="A58" s="9" t="s">
        <v>17</v>
      </c>
      <c r="B58" s="23" t="s">
        <v>55</v>
      </c>
      <c r="C58" s="23" t="s">
        <v>62</v>
      </c>
      <c r="D58" s="23" t="s">
        <v>63</v>
      </c>
      <c r="E58" s="23" t="s">
        <v>67</v>
      </c>
      <c r="F58" s="14"/>
      <c r="G58" s="13" t="s">
        <v>34</v>
      </c>
      <c r="H58" s="15"/>
      <c r="I58" s="15"/>
      <c r="J58" s="15">
        <f>Jogikiadások[[#This Row],[Tervezett költség]]-Jogikiadások[[#This Row],[Tényleges költség]]</f>
        <v>0</v>
      </c>
    </row>
    <row r="59" spans="1:10" ht="24.95" customHeight="1" x14ac:dyDescent="0.2">
      <c r="B59" s="13" t="s">
        <v>52</v>
      </c>
      <c r="C59" s="15"/>
      <c r="D59" s="15"/>
      <c r="E59" s="15">
        <f>SzemélyesKiadások[[#This Row],[Tervezett költség]]-SzemélyesKiadások[[#This Row],[Tényleges költség]]</f>
        <v>0</v>
      </c>
      <c r="F59" s="14"/>
      <c r="G59" s="16" t="s">
        <v>35</v>
      </c>
      <c r="H59" s="15"/>
      <c r="I59" s="15"/>
      <c r="J59" s="15">
        <f>SUBTOTAL(109,Jogikiadások[Különbözet])</f>
        <v>0</v>
      </c>
    </row>
    <row r="60" spans="1:10" ht="24.95" customHeight="1" x14ac:dyDescent="0.2">
      <c r="B60" s="13" t="s">
        <v>56</v>
      </c>
      <c r="C60" s="15"/>
      <c r="D60" s="15"/>
      <c r="E60" s="15">
        <f>SzemélyesKiadások[[#This Row],[Tervezett költség]]-SzemélyesKiadások[[#This Row],[Tényleges költség]]</f>
        <v>0</v>
      </c>
      <c r="F60" s="14"/>
      <c r="G60" s="27"/>
      <c r="H60" s="27"/>
      <c r="I60" s="27"/>
      <c r="J60" s="27"/>
    </row>
    <row r="61" spans="1:10" ht="24.95" customHeight="1" x14ac:dyDescent="0.2">
      <c r="A61" s="9" t="s">
        <v>18</v>
      </c>
      <c r="B61" s="13" t="s">
        <v>57</v>
      </c>
      <c r="C61" s="15"/>
      <c r="D61" s="15"/>
      <c r="E61" s="15">
        <f>SzemélyesKiadások[[#This Row],[Tervezett költség]]-SzemélyesKiadások[[#This Row],[Tényleges költség]]</f>
        <v>0</v>
      </c>
      <c r="F61" s="14"/>
      <c r="G61" s="28" t="s">
        <v>94</v>
      </c>
      <c r="H61" s="28"/>
      <c r="I61" s="28"/>
      <c r="J61" s="29">
        <f>SUBTOTAL(109,Lakás[Tervezett költség],Közlekedés[Tervezett költség],Biztosítás[Tervezett költség],Élelmezés[Tervezett költség],Kisállatok[Tervezett költség],SzemélyesKiadások[Tervezett költség],Szórakozás[Tervezett költség],Hitelek[Tervezett költség],Adók[Tervezett költség],Megtakarítások[Tervezett költség],Ajándékok[Tervezett költség],Jogikiadások[Tervezett költség])</f>
        <v>1195</v>
      </c>
    </row>
    <row r="62" spans="1:10" ht="24.95" customHeight="1" x14ac:dyDescent="0.2">
      <c r="B62" s="13" t="s">
        <v>58</v>
      </c>
      <c r="C62" s="15"/>
      <c r="D62" s="15"/>
      <c r="E62" s="15">
        <f>SzemélyesKiadások[[#This Row],[Tervezett költség]]-SzemélyesKiadások[[#This Row],[Tényleges költség]]</f>
        <v>0</v>
      </c>
      <c r="F62" s="14"/>
      <c r="G62" s="28"/>
      <c r="H62" s="28"/>
      <c r="I62" s="28"/>
      <c r="J62" s="29"/>
    </row>
    <row r="63" spans="1:10" ht="24.95" customHeight="1" x14ac:dyDescent="0.2">
      <c r="B63" s="13" t="s">
        <v>59</v>
      </c>
      <c r="C63" s="15"/>
      <c r="D63" s="15"/>
      <c r="E63" s="15">
        <f>SzemélyesKiadások[[#This Row],[Tervezett költség]]-SzemélyesKiadások[[#This Row],[Tényleges költség]]</f>
        <v>0</v>
      </c>
      <c r="F63" s="14"/>
      <c r="G63" s="28" t="s">
        <v>95</v>
      </c>
      <c r="H63" s="28"/>
      <c r="I63" s="28"/>
      <c r="J63" s="29">
        <f>SUBTOTAL(109,Lakás[Tényleges költség],Közlekedés[Tényleges költség],Biztosítás[Tényleges költség],Élelmezés[Tényleges költség],Kisállatok[Tényleges költség],SzemélyesKiadások[Tényleges költség],Szórakozás[Tényleges költség],Hitelek[Tényleges költség],Adók[Tényleges költség],Megtakarítások[Tényleges költség],Ajándékok[Tényleges költség],Jogikiadások[Tényleges költség])</f>
        <v>1236</v>
      </c>
    </row>
    <row r="64" spans="1:10" ht="24.95" customHeight="1" x14ac:dyDescent="0.2">
      <c r="B64" s="13" t="s">
        <v>60</v>
      </c>
      <c r="C64" s="15"/>
      <c r="D64" s="15"/>
      <c r="E64" s="15">
        <f>SzemélyesKiadások[[#This Row],[Tervezett költség]]-SzemélyesKiadások[[#This Row],[Tényleges költség]]</f>
        <v>0</v>
      </c>
      <c r="F64" s="14"/>
      <c r="G64" s="28"/>
      <c r="H64" s="28"/>
      <c r="I64" s="28"/>
      <c r="J64" s="29"/>
    </row>
    <row r="65" spans="2:10" ht="24.95" customHeight="1" x14ac:dyDescent="0.2">
      <c r="B65" s="13" t="s">
        <v>34</v>
      </c>
      <c r="C65" s="15"/>
      <c r="D65" s="15"/>
      <c r="E65" s="15">
        <f>SzemélyesKiadások[[#This Row],[Tervezett költség]]-SzemélyesKiadások[[#This Row],[Tényleges költség]]</f>
        <v>0</v>
      </c>
      <c r="F65" s="14"/>
      <c r="G65" s="28" t="s">
        <v>96</v>
      </c>
      <c r="H65" s="28"/>
      <c r="I65" s="28"/>
      <c r="J65" s="29">
        <f>J61-J63</f>
        <v>-41</v>
      </c>
    </row>
    <row r="66" spans="2:10" ht="24.95" customHeight="1" x14ac:dyDescent="0.2">
      <c r="B66" s="16" t="s">
        <v>35</v>
      </c>
      <c r="C66" s="15"/>
      <c r="D66" s="15"/>
      <c r="E66" s="15">
        <f>SUBTOTAL(109,SzemélyesKiadások[Különbözet])</f>
        <v>0</v>
      </c>
      <c r="F66" s="14"/>
      <c r="G66" s="28"/>
      <c r="H66" s="28"/>
      <c r="I66" s="28"/>
      <c r="J66" s="29"/>
    </row>
    <row r="67" spans="2:10" x14ac:dyDescent="0.2">
      <c r="B67" s="26"/>
      <c r="C67" s="26"/>
      <c r="D67" s="26"/>
      <c r="E67" s="26"/>
    </row>
  </sheetData>
  <mergeCells count="26">
    <mergeCell ref="G34:J34"/>
    <mergeCell ref="G61:I62"/>
    <mergeCell ref="G25:J25"/>
    <mergeCell ref="E4:G5"/>
    <mergeCell ref="E6:G7"/>
    <mergeCell ref="E8:G9"/>
    <mergeCell ref="B26:E26"/>
    <mergeCell ref="B36:E36"/>
    <mergeCell ref="B43:E43"/>
    <mergeCell ref="B49:E49"/>
    <mergeCell ref="B57:E57"/>
    <mergeCell ref="B4:C4"/>
    <mergeCell ref="B9:C9"/>
    <mergeCell ref="H4:H5"/>
    <mergeCell ref="H6:H7"/>
    <mergeCell ref="H8:H9"/>
    <mergeCell ref="B67:E67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</mergeCells>
  <dataValidations count="12">
    <dataValidation allowBlank="1" showInputMessage="1" showErrorMessage="1" prompt="Ezen a munkalapon egy havi személyes költségvetést készíthet. Ennek az oszlopnak a celláiban a munkalap használatát megkönnyítő útmutatások találhatók. Első lépésként nyomja le a Le nyílbillentyűt." sqref="A1"/>
    <dataValidation allowBlank="1" showInputMessage="1" showErrorMessage="1" prompt="A C2 lévő cellában a munkalap címe, az A4 cellában pedig az útmutatás szerepel." sqref="A2"/>
    <dataValidation allowBlank="1" showInputMessage="1" showErrorMessage="1" prompt="A jobbra lévő cellában a Tervezett havi bevétel felirat van. Ha a C5 cellában megadja az 1. bevételt, a C6 cellában pedig a plusz bevételt, a sablon a C7 cellában automatikusan kiszámítja a teljes havi bevételt. A következő utasítás az A7 cellában van." sqref="A4"/>
    <dataValidation allowBlank="1" showInputMessage="1" showErrorMessage="1" prompt="A sablon automatikusan kiszámítja a tervezett egyenleget a H4 cellában, a tényleges egyenleget a H6 cellában, illetve a különbözetet a H8 cellában. A következő utasítás az A9 cellában található." sqref="A7"/>
    <dataValidation allowBlank="1" showInputMessage="1" showErrorMessage="1" prompt="A jobbra lévő cellában a Tényleges havi bevétel felirat van. Ha a C10 cellában megadja az 1. bevételt, a C11 cellában pedig a plusz bevételt, a sablon a C12 cellában automatikusan kiszámítja a teljes havi bevételt. A következő utasítás az A14 cellában van" sqref="A9"/>
    <dataValidation allowBlank="1" showInputMessage="1" showErrorMessage="1" prompt="A jobbra lévő cellában kezdődő Lakás táblázatban és a G14 cellában kezdődő Szórakozás táblázatban adhatja meg az adatokat. A következő utasítás az A27 cellában található." sqref="A14"/>
    <dataValidation allowBlank="1" showInputMessage="1" showErrorMessage="1" prompt="A jobbra lévő cellában kezdődő Közlekedés táblázatban és a G26 cellában kezdődő Hitelek táblázatban adhatja meg az adatokat. A következő utasítás az A37 cellában található." sqref="A27"/>
    <dataValidation allowBlank="1" showInputMessage="1" showErrorMessage="1" prompt="A jobbra lévő cellában kezdődő Biztosítás táblázatban és a G35 cellában kezdődő Adók táblázatban adhatja meg az adatokat. A következő utasítás az A44 cellában található." sqref="A37"/>
    <dataValidation allowBlank="1" showInputMessage="1" showErrorMessage="1" prompt="A jobbra lévő cellában kezdődő Élelmiszer táblázatban és a G42 cellában kezdődő Megtakarítások táblázatban adhatja meg az adatokat. A következő utasítás az A50 cellában található." sqref="A44"/>
    <dataValidation allowBlank="1" showInputMessage="1" showErrorMessage="1" prompt="A jobbra lévő cellában kezdődő Kisállatok táblázatban és a G48 cellában kezdődő Ajándékok táblázatban adhatja meg az adatokat. A következő utasítás az A58 cellában található." sqref="A50"/>
    <dataValidation allowBlank="1" showInputMessage="1" showErrorMessage="1" prompt="A jobbra lévő cellában kezdődő Személyes kiadások táblázatban és a G54 cellában kezdődő Jogi kiadások táblázatban adhatja meg az adatokat. A következő utasítás az A61 cellában található." sqref="A58"/>
    <dataValidation allowBlank="1" showInputMessage="1" showErrorMessage="1" prompt="A sablon automatikusan kiszámítja a teljes tervezett költséget a J61 cellában, a teljes tényleges költséget a J63 cellában, illetve a teljes különbözetet a J65 cellában." sqref="A61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5:J23 E28:E34 J27:J32 J36:J39 E38:E41 E45:E47 J43:J45 J49:J51 J55:J58 J61:J64 E59:E65 E51:E5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E4917D-B4E2-41EC-A344-CAB929C318E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Kezdés</vt:lpstr>
      <vt:lpstr>Személyes havi költségvetés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2020-04-15T08:07:48Z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