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20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-120" yWindow="-120" windowWidth="28920" windowHeight="16110" xr2:uid="{00000000-000D-0000-FFFF-FFFF00000000}"/>
  </bookViews>
  <sheets>
    <sheet name="Kezdés" sheetId="4" r:id="rId1"/>
    <sheet name="Kiadások" sheetId="1" r:id="rId2"/>
    <sheet name="Bevétel" sheetId="2" r:id="rId3"/>
    <sheet name="Összegzés" sheetId="3" r:id="rId4"/>
  </sheets>
  <definedNames>
    <definedName name="_xlnm.Print_Area" localSheetId="2">Bevétel!$B$1:$G$30</definedName>
    <definedName name="_xlnm.Print_Area" localSheetId="3">Összegzés!$B$1:$D$31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<sst xmlns="http://schemas.openxmlformats.org/spreadsheetml/2006/main" count="152" uniqueCount="97">
  <si>
    <t>A SABLON ISMERTETÉSE</t>
  </si>
  <si>
    <t>A Kiadások és a Bevétel munkalapon adhatja meg az esemény nevét és a többi adatot.</t>
  </si>
  <si>
    <t>Az Összesítés munkalapon automatikusan frissül az eredménykimutatás összegzése és a diagram.</t>
  </si>
  <si>
    <t>Megjegyzés: </t>
  </si>
  <si>
    <t>Ha többet meg szeretne tudni a táblázatokról, nyomja le a SHIFT+F10 billentyűkombinációt egy táblázaton belül, és válassza a TÁBLÁZAT parancsot, majd a HELYETTESÍTŐ SZÖVEG elemet.</t>
  </si>
  <si>
    <t>Ezen a munkalapon adhatja meg az egyes kategóriák becsült és tényleges kiadásait a megfelelő táblázatokban. A sablon automatikusan kiszámítja az összes kiadást. Ennek az oszlopnak a celláiban a munkalap használatát megkönnyítő útmutatás olvasható. Első lépésként nyomja le a Le nyílbillentyűt.</t>
  </si>
  <si>
    <t>A G3 cellában a Kiadások felirat látható.</t>
  </si>
  <si>
    <t>A G4 cellában a Becsült, a H4 cellában pedig a Tényleges felirat szerepel.</t>
  </si>
  <si>
    <t>Esemény költségvetése: 
Esemény neve</t>
  </si>
  <si>
    <t>Összes kiadás</t>
  </si>
  <si>
    <t>Hely</t>
  </si>
  <si>
    <t>Terembérlés díja</t>
  </si>
  <si>
    <t>Személyzet a helyszínen</t>
  </si>
  <si>
    <t>Eszközök</t>
  </si>
  <si>
    <t>Asztalok és székek</t>
  </si>
  <si>
    <t>Dekoráció</t>
  </si>
  <si>
    <t>Virág</t>
  </si>
  <si>
    <t>Gyertyák</t>
  </si>
  <si>
    <t>Világítás</t>
  </si>
  <si>
    <t>Léggömbök</t>
  </si>
  <si>
    <t>Papírkellékek</t>
  </si>
  <si>
    <t>Hirdetés</t>
  </si>
  <si>
    <t>Grafikus munka</t>
  </si>
  <si>
    <t>Fénymásolás/nyomtatás</t>
  </si>
  <si>
    <t>Postaköltség</t>
  </si>
  <si>
    <t>Egyéb</t>
  </si>
  <si>
    <t>Telefon</t>
  </si>
  <si>
    <t>Közlekedés</t>
  </si>
  <si>
    <t>Papíráru</t>
  </si>
  <si>
    <t>Faxolás</t>
  </si>
  <si>
    <t>Becsült</t>
  </si>
  <si>
    <t>Tényleges</t>
  </si>
  <si>
    <t>Üdítő</t>
  </si>
  <si>
    <t>Étel</t>
  </si>
  <si>
    <t>Ital</t>
  </si>
  <si>
    <t>Abroszok</t>
  </si>
  <si>
    <t>Személyzet és borravaló</t>
  </si>
  <si>
    <t>Program</t>
  </si>
  <si>
    <t>Művészek</t>
  </si>
  <si>
    <t>Előadók</t>
  </si>
  <si>
    <t>Utazás</t>
  </si>
  <si>
    <t>Szállás</t>
  </si>
  <si>
    <t>Díjak</t>
  </si>
  <si>
    <t>Szalagok/emléktáblák/trófeák</t>
  </si>
  <si>
    <t>Ajándékok</t>
  </si>
  <si>
    <t xml:space="preserve"> Kiadások</t>
  </si>
  <si>
    <t>Ezen a munkalapon adhatja meg az egyes kategóriák becsült és tényleges bevételét a megfelelő táblázatokban. A sablon automatikusan kiszámítja az összes bevételt. Ennek az oszlopnak a celláiban a munkalap használatát megkönnyítő útmutatás olvasható. Első lépésként nyomja le a Le nyílbillentyűt.</t>
  </si>
  <si>
    <t>A jobbra lévő cellában automatikusan frissül az esemény neve.</t>
  </si>
  <si>
    <t>Az F3 cellában a Bevétel felirat látható.</t>
  </si>
  <si>
    <t>A F4 cellában a Becsült, a G4 cellában pedig a Tényleges felirat szerepel.</t>
  </si>
  <si>
    <t>A jobbra lévő cellában az Összes bevétel felirat látható. Az F5 cellában a sablon automatikusan kiszámítja a becsült összes bevételt. A G5 cellában automatikusan frissül a tényleges összes bevétel és az azt megjelenítő adatsáv.</t>
  </si>
  <si>
    <t>A jobbra lévő cellában szerepel a Belépőjegyek felirat.</t>
  </si>
  <si>
    <t>A jobbra lévő cellával kezdődő táblázatban adhatja meg a belépőjegyek becsült és tényleges számát, valamint a jegyek árát. A becsült és a tényleges bevételt a sablon automatikusan kiszámítja a Belépőjegyek táblázat alapján. A következő utasítás az A12 cellában található.</t>
  </si>
  <si>
    <t>A jobbra lévő cellában szerepel a Hirdetések a programfüzetben felirat.</t>
  </si>
  <si>
    <t>A jobbra lévő cellában a Kiállítók/árusok felirat látható.</t>
  </si>
  <si>
    <t>A jobbra lévő cellában a Termékek értékesítése felirat szerepel.</t>
  </si>
  <si>
    <t>A jobbra lévő cellában kezdődő táblázatban adhatja meg az eladott termékek becsült és tényleges számát, valamint azok árát. A sablon automatikusan kiszámítja a becsült és a tényleges bevételt.</t>
  </si>
  <si>
    <t>Összes bevétel</t>
  </si>
  <si>
    <t>Belépőjegyek</t>
  </si>
  <si>
    <t xml:space="preserve"> </t>
  </si>
  <si>
    <t>Hirdetések a programfüzetben</t>
  </si>
  <si>
    <t>Kiállítók/árusok</t>
  </si>
  <si>
    <t>Termékek értékesítése</t>
  </si>
  <si>
    <t>Típus</t>
  </si>
  <si>
    <t>Felnőtt:</t>
  </si>
  <si>
    <t>Gyermek:</t>
  </si>
  <si>
    <t>Egyéb:</t>
  </si>
  <si>
    <t>Címlap:</t>
  </si>
  <si>
    <t>Féloldalas:</t>
  </si>
  <si>
    <t>Negyedoldalas:</t>
  </si>
  <si>
    <t>Nagy stand:</t>
  </si>
  <si>
    <t>Közepes stand:</t>
  </si>
  <si>
    <t>Kis stand:</t>
  </si>
  <si>
    <t>Termékek:</t>
  </si>
  <si>
    <t>Ár</t>
  </si>
  <si>
    <t xml:space="preserve"> Bevétel</t>
  </si>
  <si>
    <t>Becsült összes</t>
  </si>
  <si>
    <t>Tényleges összes</t>
  </si>
  <si>
    <t>A C3 cellában az Eredménykimutatás összegzése felirat látható. A következő utasítás az A5 cellában található.</t>
  </si>
  <si>
    <t>A jobbra lévő cellában szerepel a becsült és tényleges bevételt az összes kiadással összehasonlító csoportosított oszlop diagram.</t>
  </si>
  <si>
    <t>Összes nyereség (vagy veszteség)</t>
  </si>
  <si>
    <t>Ebben a cellában szerepel a becsült és tényleges bevételt az összes kiadással összehasonlító csoportosított oszlop diagram.</t>
  </si>
  <si>
    <t>Eredménykimutatás összegzése</t>
  </si>
  <si>
    <t>Összeg</t>
  </si>
  <si>
    <t>A jobbra lévő cellában kezdődő Összeg táblázat automatikusan frissül. A következő utasítás az A9 cellában található.</t>
  </si>
  <si>
    <t>Ezzel az Esemény költségvetése nevű munkafüzettel nyomon követheti az események során jelentkező kiadások és bevétel.</t>
  </si>
  <si>
    <t>A sablon automatikusan kiszámítja az összes kiadás és az összes bevétel.</t>
  </si>
  <si>
    <t>Mindegyik munkalap A oszlopában további útmutatást olvashat. Ez a szöveg szándékosan van elrejtve. Ha törölni szeretné a szöveget, jelölje ki az A oszlopot, majd nyomja le a TÖRLÉS billentyűt. Ha láthatóvá szeretné tenni a szöveget, jelölje ki az A oszlopot, majd módosítsa a betűszínt.</t>
  </si>
  <si>
    <t>Az esemény neve a jobbra lévő cellában megadva testre szabhatja ennek és a többi munkalapnak a címét.</t>
  </si>
  <si>
    <t>A jobbra lévő cellában látható az Összes kiadás felirat. A G5 cellában a sablon automatikusan kiszámítja a becsült összes kiadás. A H5 cellában automatikusan frissül a tényleges összes kiadás és az azt megjelenítő adatsáv. A következő utasítás az A7 cellában található.</t>
  </si>
  <si>
    <t>A jobbra lévő cellával kezdődő táblázatban adhatja meg a Hely költségek, az F7 cellával kezdődőben pedig az Üdítő Költsége. A következő utasítás az A14 cellában található.</t>
  </si>
  <si>
    <t>A jobbra lévő cellával kezdődő táblázatban adhatja meg a Dekorációs Kiadások, az F14 cellával kezdődőben pedig a Program Kiadásai. A következő utasítás az A22 cellában található.</t>
  </si>
  <si>
    <t>A jobbra lévő cellával kezdődő táblázatban adhatja meg a Hirdetési Kiadások, az F22 cellával kezdődőben pedig a Díjak Kiadásai. A következő utasítás az A28 cellában található.</t>
  </si>
  <si>
    <t>A jobbra lévő cellában adhatja meg az Egyéb Kiadások.</t>
  </si>
  <si>
    <t>A jobbra lévő cellában kezdődő táblázatban adhatja Hirdetések a programfüzetben szereplő hirdetések becsült és tényleges számát, valamint azok díjait. A sablon automatikusan kiszámítja a becsült és a tényleges bevételt a hirdetések táblázata alapján. A következő utasítás az A18 cellában található.</t>
  </si>
  <si>
    <t>A jobbra lévő cellával kezdődő táblázatban adhatja meg a Kiállítók És Árusok becsült és tényleges számát, valamint a standok árát. A sablon automatikusan kiszámítja a becsült és a tényleges bevételt. A következő utasítás az A24 cellában található.</t>
  </si>
  <si>
    <t>Ezen a munkalapon automatikusan frissül az eredménykimutatás összegzése és az összeg bevételt és kiadást megjelenítő diagram. Ennek az oszlopnak a celláiban a munkalap használatát megkönnyítő útmutatás olvasható. Első lépésként nyomja le a Le nyílbillentyűt.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</si>
</sst>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.00\ &quot;Ft&quot;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sz val="10"/>
      <color theme="0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0" fontId="19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9" applyNumberFormat="0" applyAlignment="0" applyProtection="0"/>
    <xf numFmtId="0" fontId="30" fillId="12" borderId="10" applyNumberFormat="0" applyAlignment="0" applyProtection="0"/>
    <xf numFmtId="0" fontId="31" fillId="12" borderId="9" applyNumberFormat="0" applyAlignment="0" applyProtection="0"/>
    <xf numFmtId="0" fontId="32" fillId="0" borderId="11" applyNumberFormat="0" applyFill="0" applyAlignment="0" applyProtection="0"/>
    <xf numFmtId="0" fontId="33" fillId="13" borderId="12" applyNumberFormat="0" applyAlignment="0" applyProtection="0"/>
    <xf numFmtId="0" fontId="3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5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166" fontId="16" fillId="0" borderId="0" xfId="3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9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1">
      <alignment horizontal="right" vertical="center"/>
    </xf>
    <xf numFmtId="0" fontId="3" fillId="5" borderId="0" xfId="0" applyFont="1" applyFill="1">
      <alignment wrapText="1"/>
    </xf>
    <xf numFmtId="0" fontId="12" fillId="5" borderId="0" xfId="0" applyFont="1" applyFill="1">
      <alignment wrapText="1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12" fillId="0" borderId="0" xfId="0" applyFont="1">
      <alignment wrapText="1"/>
    </xf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8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166" fontId="10" fillId="0" borderId="0" xfId="13" applyAlignment="1">
      <alignment horizontal="left"/>
    </xf>
    <xf numFmtId="0" fontId="0" fillId="4" borderId="0" xfId="0" applyFill="1">
      <alignment wrapText="1"/>
    </xf>
    <xf numFmtId="166" fontId="10" fillId="4" borderId="0" xfId="13" applyFill="1" applyAlignment="1">
      <alignment horizontal="left"/>
    </xf>
    <xf numFmtId="166" fontId="10" fillId="4" borderId="0" xfId="13" applyFill="1"/>
    <xf numFmtId="0" fontId="0" fillId="4" borderId="2" xfId="0" applyFill="1" applyBorder="1">
      <alignment wrapText="1"/>
    </xf>
    <xf numFmtId="166" fontId="10" fillId="4" borderId="2" xfId="13" applyFill="1" applyBorder="1" applyAlignment="1">
      <alignment horizontal="left"/>
    </xf>
    <xf numFmtId="0" fontId="0" fillId="7" borderId="0" xfId="0" applyFill="1">
      <alignment wrapText="1"/>
    </xf>
    <xf numFmtId="0" fontId="8" fillId="6" borderId="0" xfId="2" applyFill="1" applyAlignment="1">
      <alignment horizontal="left" vertical="center"/>
    </xf>
    <xf numFmtId="166" fontId="15" fillId="4" borderId="0" xfId="14" applyFill="1">
      <alignment horizontal="right" vertical="center"/>
    </xf>
    <xf numFmtId="166" fontId="15" fillId="0" borderId="2" xfId="14" applyBorder="1">
      <alignment horizontal="right" vertical="center"/>
    </xf>
    <xf numFmtId="0" fontId="17" fillId="0" borderId="4" xfId="1" applyBorder="1" applyAlignment="1">
      <alignment horizontal="right" vertical="center" wrapText="1"/>
    </xf>
    <xf numFmtId="0" fontId="3" fillId="0" borderId="4" xfId="0" applyFont="1" applyBorder="1">
      <alignment wrapText="1"/>
    </xf>
    <xf numFmtId="0" fontId="0" fillId="0" borderId="4" xfId="0" applyBorder="1">
      <alignment wrapText="1"/>
    </xf>
    <xf numFmtId="0" fontId="3" fillId="0" borderId="0" xfId="0" applyFont="1" applyAlignment="1"/>
    <xf numFmtId="0" fontId="9" fillId="0" borderId="3" xfId="4" applyBorder="1" applyAlignment="1">
      <alignment horizontal="right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0" xfId="0" applyAlignment="1"/>
    <xf numFmtId="0" fontId="9" fillId="0" borderId="3" xfId="4" applyBorder="1" applyAlignment="1">
      <alignment horizontal="left"/>
    </xf>
    <xf numFmtId="0" fontId="9" fillId="0" borderId="0" xfId="17" applyAlignment="1">
      <alignment horizontal="left"/>
    </xf>
    <xf numFmtId="0" fontId="14" fillId="0" borderId="0" xfId="12" applyAlignment="1">
      <alignment horizontal="left"/>
    </xf>
    <xf numFmtId="0" fontId="7" fillId="3" borderId="0" xfId="9" applyAlignment="1">
      <alignment vertical="center"/>
    </xf>
    <xf numFmtId="0" fontId="16" fillId="0" borderId="0" xfId="0" applyFont="1">
      <alignment wrapText="1"/>
    </xf>
    <xf numFmtId="0" fontId="13" fillId="6" borderId="0" xfId="1" applyFont="1" applyFill="1">
      <alignment horizontal="righ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18" fillId="0" borderId="0" xfId="0" applyFont="1" applyAlignment="1">
      <alignment vertical="center"/>
    </xf>
    <xf numFmtId="0" fontId="20" fillId="3" borderId="0" xfId="18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wrapText="1"/>
    </xf>
    <xf numFmtId="0" fontId="21" fillId="0" borderId="0" xfId="0" applyFont="1">
      <alignment wrapText="1"/>
    </xf>
    <xf numFmtId="0" fontId="7" fillId="3" borderId="0" xfId="5">
      <alignment horizontal="left" vertical="center"/>
    </xf>
    <xf numFmtId="0" fontId="18" fillId="0" borderId="0" xfId="0" applyFont="1" applyAlignment="1">
      <alignment vertical="center" wrapText="1"/>
    </xf>
    <xf numFmtId="0" fontId="7" fillId="3" borderId="0" xfId="9" applyAlignment="1">
      <alignment horizontal="left" vertical="center"/>
    </xf>
    <xf numFmtId="0" fontId="15" fillId="4" borderId="0" xfId="14" applyNumberFormat="1" applyFill="1" applyAlignment="1">
      <alignment horizontal="left" vertical="center"/>
    </xf>
    <xf numFmtId="0" fontId="15" fillId="0" borderId="2" xfId="14" applyNumberForma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0" borderId="2" xfId="13" applyNumberFormat="1" applyBorder="1" applyAlignment="1">
      <alignment horizontal="right"/>
    </xf>
    <xf numFmtId="0" fontId="16" fillId="0" borderId="0" xfId="3" applyNumberFormat="1">
      <alignment vertical="center"/>
    </xf>
    <xf numFmtId="0" fontId="16" fillId="0" borderId="0" xfId="3" applyNumberFormat="1" applyAlignment="1">
      <alignment horizontal="left" vertical="center"/>
    </xf>
    <xf numFmtId="166" fontId="10" fillId="0" borderId="6" xfId="13" applyBorder="1" applyAlignment="1">
      <alignment horizontal="left"/>
    </xf>
    <xf numFmtId="0" fontId="0" fillId="0" borderId="6" xfId="0" applyBorder="1">
      <alignment wrapText="1"/>
    </xf>
    <xf numFmtId="166" fontId="10" fillId="0" borderId="0" xfId="13"/>
    <xf numFmtId="166" fontId="10" fillId="4" borderId="6" xfId="13" applyFill="1" applyBorder="1"/>
    <xf numFmtId="166" fontId="10" fillId="0" borderId="6" xfId="13" applyBorder="1"/>
    <xf numFmtId="0" fontId="18" fillId="0" borderId="0" xfId="0" applyFont="1" applyAlignment="1">
      <alignment horizontal="center" wrapText="1"/>
    </xf>
    <xf numFmtId="166" fontId="0" fillId="4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4" borderId="2" xfId="0" applyNumberFormat="1" applyFill="1" applyBorder="1" applyAlignment="1">
      <alignment horizontal="right" vertical="center"/>
    </xf>
    <xf numFmtId="166" fontId="16" fillId="0" borderId="0" xfId="0" applyNumberFormat="1" applyFont="1">
      <alignment wrapText="1"/>
    </xf>
    <xf numFmtId="166" fontId="16" fillId="0" borderId="0" xfId="0" applyNumberFormat="1" applyFont="1" applyAlignment="1">
      <alignment horizontal="right" vertical="center"/>
    </xf>
    <xf numFmtId="0" fontId="0" fillId="7" borderId="0" xfId="0" applyFill="1" applyAlignment="1">
      <alignment horizontal="center"/>
    </xf>
    <xf numFmtId="0" fontId="8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17" fillId="3" borderId="3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4">
    <cellStyle name="20% - 1. jelölőszín" xfId="41" builtinId="30" customBuiltin="1"/>
    <cellStyle name="20% - 2. jelölőszín" xfId="45" builtinId="34" customBuiltin="1"/>
    <cellStyle name="20% - 3. jelölőszín" xfId="49" builtinId="38" customBuiltin="1"/>
    <cellStyle name="20% - 4. jelölőszín" xfId="53" builtinId="42" customBuiltin="1"/>
    <cellStyle name="20% - 5. jelölőszín" xfId="57" builtinId="46" customBuiltin="1"/>
    <cellStyle name="20% - 6. jelölőszín" xfId="61" builtinId="50" customBuiltin="1"/>
    <cellStyle name="40% - 1. jelölőszín" xfId="42" builtinId="31" customBuiltin="1"/>
    <cellStyle name="40% - 2. jelölőszín" xfId="46" builtinId="35" customBuiltin="1"/>
    <cellStyle name="40% - 3. jelölőszín" xfId="50" builtinId="39" customBuiltin="1"/>
    <cellStyle name="40% - 4. jelölőszín" xfId="54" builtinId="43" customBuiltin="1"/>
    <cellStyle name="40% - 5. jelölőszín" xfId="58" builtinId="47" customBuiltin="1"/>
    <cellStyle name="40% - 6. jelölőszín" xfId="62" builtinId="51" customBuiltin="1"/>
    <cellStyle name="60% - 1. jelölőszín" xfId="43" builtinId="32" customBuiltin="1"/>
    <cellStyle name="60% - 2. jelölőszín" xfId="47" builtinId="36" customBuiltin="1"/>
    <cellStyle name="60% - 3. jelölőszín" xfId="51" builtinId="40" customBuiltin="1"/>
    <cellStyle name="60% - 4. jelölőszín" xfId="55" builtinId="44" customBuiltin="1"/>
    <cellStyle name="60% - 5. jelölőszín" xfId="59" builtinId="48" customBuiltin="1"/>
    <cellStyle name="60% - 6. jelölőszín" xfId="63" builtinId="52" customBuiltin="1"/>
    <cellStyle name="Alcím" xfId="2" xr:uid="{00000000-0005-0000-0000-000004000000}"/>
    <cellStyle name="Bevitel" xfId="31" builtinId="20" customBuiltin="1"/>
    <cellStyle name="Cím" xfId="24" builtinId="15" customBuiltin="1"/>
    <cellStyle name="Címcella" xfId="1" xr:uid="{00000000-0005-0000-0000-000009000000}"/>
    <cellStyle name="Címsor 1" xfId="25" builtinId="16" customBuiltin="1"/>
    <cellStyle name="Címsor 2" xfId="18" builtinId="17" customBuiltin="1"/>
    <cellStyle name="Címsor 3" xfId="26" builtinId="18" customBuiltin="1"/>
    <cellStyle name="Címsor 4" xfId="27" builtinId="19" customBuiltin="1"/>
    <cellStyle name="Ellenőrzőcella" xfId="35" builtinId="23" customBuiltin="1"/>
    <cellStyle name="Első sorsáv" xfId="7" xr:uid="{00000000-0005-0000-0000-000000000000}"/>
    <cellStyle name="Ezres" xfId="19" builtinId="3" customBuiltin="1"/>
    <cellStyle name="Ezres [0]" xfId="20" builtinId="6" customBuiltin="1"/>
    <cellStyle name="Figyelmeztetés" xfId="36" builtinId="11" customBuiltin="1"/>
    <cellStyle name="Hivatkozott cella" xfId="34" builtinId="24" customBuiltin="1"/>
    <cellStyle name="Jegyzet" xfId="37" builtinId="10" customBuiltin="1"/>
    <cellStyle name="Jelölőszín 1" xfId="40" builtinId="29" customBuiltin="1"/>
    <cellStyle name="Jelölőszín 2" xfId="44" builtinId="33" customBuiltin="1"/>
    <cellStyle name="Jelölőszín 3" xfId="48" builtinId="37" customBuiltin="1"/>
    <cellStyle name="Jelölőszín 4" xfId="52" builtinId="41" customBuiltin="1"/>
    <cellStyle name="Jelölőszín 5" xfId="56" builtinId="45" customBuiltin="1"/>
    <cellStyle name="Jelölőszín 6" xfId="60" builtinId="49" customBuiltin="1"/>
    <cellStyle name="Jó" xfId="28" builtinId="26" customBuiltin="1"/>
    <cellStyle name="Kimenet" xfId="32" builtinId="21" customBuiltin="1"/>
    <cellStyle name="Magyarázó szöveg" xfId="38" builtinId="53" customBuiltin="1"/>
    <cellStyle name="Második sorsáv" xfId="8" xr:uid="{00000000-0005-0000-0000-000003000000}"/>
    <cellStyle name="Normál" xfId="0" builtinId="0" customBuiltin="1"/>
    <cellStyle name="Normál 2" xfId="13" xr:uid="{00000000-0005-0000-0000-000002000000}"/>
    <cellStyle name="Összesen" xfId="39" builtinId="25" customBuiltin="1"/>
    <cellStyle name="Pénznem" xfId="21" builtinId="4" customBuiltin="1"/>
    <cellStyle name="Pénznem [0]" xfId="22" builtinId="7" customBuiltin="1"/>
    <cellStyle name="Rossz" xfId="29" builtinId="27" customBuiltin="1"/>
    <cellStyle name="Semleges" xfId="30" builtinId="28" customBuiltin="1"/>
    <cellStyle name="Számítás" xfId="33" builtinId="22" customBuiltin="1"/>
    <cellStyle name="Százalék" xfId="23" builtinId="5" customBuiltin="1"/>
    <cellStyle name="Táblázat – Fejléc 2" xfId="9" xr:uid="{00000000-0005-0000-0000-000005000000}"/>
    <cellStyle name="Táblázat – Teljes" xfId="6" xr:uid="{00000000-0005-0000-0000-000006000000}"/>
    <cellStyle name="Táblázatfejléc" xfId="5" xr:uid="{00000000-0005-0000-0000-000007000000}"/>
    <cellStyle name="Táblázatfejléc 2" xfId="12" xr:uid="{00000000-0005-0000-0000-000008000000}"/>
    <cellStyle name="Teljes – Címsor" xfId="3" xr:uid="{00000000-0005-0000-0000-00000A000000}"/>
    <cellStyle name="Teljes – Címsor 2" xfId="11" xr:uid="{00000000-0005-0000-0000-00000B000000}"/>
    <cellStyle name="Teljes – Címsor 3" xfId="15" xr:uid="{00000000-0005-0000-0000-00000C000000}"/>
    <cellStyle name="Teljes – Címsorcímek" xfId="4" xr:uid="{00000000-0005-0000-0000-00000D000000}"/>
    <cellStyle name="Teljes – Címsorcímek 2" xfId="10" xr:uid="{00000000-0005-0000-0000-00000E000000}"/>
    <cellStyle name="Teljes – Címsorcímek 3" xfId="14" xr:uid="{00000000-0005-0000-0000-00000F000000}"/>
    <cellStyle name="Teljes – Címsorcímek 3 2" xfId="16" xr:uid="{00000000-0005-0000-0000-000010000000}"/>
    <cellStyle name="Teljes – Címsorcímek 4" xfId="17" xr:uid="{00000000-0005-0000-0000-000011000000}"/>
  </cellStyles>
  <dxfs count="90">
    <dxf>
      <numFmt numFmtId="166" formatCode="#,##0.00\ &quot;Ft&quot;"/>
      <alignment horizontal="right" vertical="center" textRotation="0" wrapText="0" indent="0" justifyLastLine="0" shrinkToFit="0" readingOrder="0"/>
    </dxf>
    <dxf>
      <numFmt numFmtId="166" formatCode="#,##0.00\ &quot;Ft&quot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Ft&quot;"/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166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numFmt numFmtId="166" formatCode="#,##0.00\ &quot;Ft&quot;"/>
    </dxf>
    <dxf>
      <numFmt numFmtId="166" formatCode="#,##0.00\ &quot;Ft&quot;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6" formatCode="#,##0.00\ &quot;Ft&quot;"/>
    </dxf>
    <dxf>
      <numFmt numFmtId="166" formatCode="#,##0.00\ &quot;Ft&quot;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Ft&quot;"/>
    </dxf>
    <dxf>
      <numFmt numFmtId="166" formatCode="#,##0.00\ &quot;Ft&quot;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6" formatCode="#,##0.00\ &quot;Ft&quot;"/>
    </dxf>
    <dxf>
      <numFmt numFmtId="166" formatCode="#,##0.00\ &quot;Ft&quot;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6" formatCode="#,##0.00\ &quot;Ft&quot;"/>
    </dxf>
    <dxf>
      <numFmt numFmtId="166" formatCode="#,##0.00\ &quot;Ft&quot;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6" formatCode="#,##0.00\ &quot;Ft&quot;"/>
    </dxf>
    <dxf>
      <numFmt numFmtId="166" formatCode="#,##0.00\ &quot;Ft&quot;"/>
    </dxf>
    <dxf>
      <border diagonalUp="0" diagonalDown="0">
        <left/>
        <right/>
        <top style="medium">
          <color theme="3"/>
        </top>
        <bottom/>
        <vertical/>
        <horizontal/>
      </border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Ft&quot;"/>
    </dxf>
    <dxf>
      <numFmt numFmtId="166" formatCode="#,##0.00\ &quot;Ft&quot;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áblázatstílus 1" pivot="0" count="4" xr9:uid="{00000000-0011-0000-FFFF-FFFF00000000}">
      <tableStyleElement type="wholeTable" dxfId="89"/>
      <tableStyleElement type="headerRow" dxfId="88"/>
      <tableStyleElement type="totalRow" dxfId="87"/>
      <tableStyleElement type="firstRowStripe" dxfId="8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Összes bevétel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Becsült</c:v>
              </c:pt>
              <c:pt idx="1">
                <c:v>Tényleges</c:v>
              </c:pt>
            </c:strLit>
          </c:cat>
          <c:val>
            <c:numRef>
              <c:f>Összegzés!$C$6:$D$6</c:f>
              <c:numCache>
                <c:formatCode>#\ ##0.00\ "Ft"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Összes kiadás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Becsült</c:v>
              </c:pt>
              <c:pt idx="1">
                <c:v>Tényleges</c:v>
              </c:pt>
            </c:strLit>
          </c:cat>
          <c:val>
            <c:numRef>
              <c:f>Összegzés!$C$7:$D$7</c:f>
              <c:numCache>
                <c:formatCode>#\ ##0.00\ "Ft"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hu-HU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hu-HU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hu-HU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256054</xdr:colOff>
      <xdr:row>7</xdr:row>
      <xdr:rowOff>193404</xdr:rowOff>
    </xdr:from>
    <xdr:to>
      <xdr:col>4</xdr:col>
      <xdr:colOff>180974</xdr:colOff>
      <xdr:row>11</xdr:row>
      <xdr:rowOff>12369</xdr:rowOff>
    </xdr:to>
    <xdr:graphicFrame macro="">
      <xdr:nvGraphicFramePr>
        <xdr:cNvPr id="5" name="Diagram 1" descr="A becsült és tényleges bevételt az összes kiadással összehasonlító csoportosított oszlop diagram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lyköltségek" displayName="Helyköltségek" ref="B7:D12" totalsRowCount="1" headerRowDxfId="85" dataDxfId="84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Hely" totalsRowLabel="Összeg"/>
    <tableColumn id="2" xr3:uid="{00000000-0010-0000-0000-000002000000}" name="Becsült" totalsRowFunction="sum" dataDxfId="83"/>
    <tableColumn id="3" xr3:uid="{00000000-0010-0000-0000-000003000000}" name="Tényleges" totalsRowFunction="sum" dataDxfId="8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becsült és a tényleges helyköltségeket. A végén látható összegeket automatikusan számítja ki a sablon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TermékekÉrtékesítése" displayName="TermékekÉrtékesítése" ref="B25:G30" totalsRowCount="1" headerRowDxfId="31" totalsRowDxfId="30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Becsült" totalsRowLabel=" " dataDxfId="29" totalsRowDxfId="28"/>
    <tableColumn id="2" xr3:uid="{365083BD-F86C-4BB5-996F-C626439D2D1C}" name="Tényleges" dataDxfId="27" totalsRowDxfId="26"/>
    <tableColumn id="3" xr3:uid="{146161C7-AC9D-4222-9562-41B5332DD37C}" name="Típus" dataDxfId="25" totalsRowDxfId="24"/>
    <tableColumn id="4" xr3:uid="{B0900443-8038-4D5C-9BF0-16F5BEB30D99}" name="Ár" dataDxfId="23" totalsRowDxfId="22"/>
    <tableColumn id="5" xr3:uid="{3A47B389-5237-4990-A605-B1747E2AD3C9}" name="Becsült összes" totalsRowFunction="sum" dataDxfId="21" totalsRowDxfId="20">
      <calculatedColumnFormula>B26*E26</calculatedColumnFormula>
    </tableColumn>
    <tableColumn id="6" xr3:uid="{9ECF773D-EFF2-40D6-8076-132E5B814654}" name="Tényleges összes" totalsRowFunction="sum" dataDxfId="19" totalsRowDxfId="18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az eladott termékek becsült és tényleges számát és az árát. A sablon automatikusan kiszámítja a termékek eladásából származó becsült és tényleges bevételt, valamint a végösszegeket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KiállítókÉsÁrusok" displayName="KiállítókÉsÁrusok" ref="B19:G23" totalsRowCount="1" headerRowDxfId="17" totalsRowDxfId="16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Becsült" totalsRowLabel=" " dataDxfId="15" totalsRowDxfId="14"/>
    <tableColumn id="2" xr3:uid="{3390ED39-05DF-4BA5-A133-BBF70CBEA7F0}" name="Tényleges" dataDxfId="13" totalsRowDxfId="12"/>
    <tableColumn id="3" xr3:uid="{3EAEED3D-70C3-47CB-800A-B18C07AE1451}" name="Típus" totalsRowDxfId="11"/>
    <tableColumn id="4" xr3:uid="{79D672F5-E00D-4213-8AAE-8F74FB6310D8}" name="Ár" dataDxfId="10" totalsRowDxfId="9"/>
    <tableColumn id="5" xr3:uid="{A72B8C55-9405-4B43-BFB5-92FFD70E5367}" name="Becsült összes" totalsRowFunction="sum" dataDxfId="8" totalsRowDxfId="7">
      <calculatedColumnFormula>B20*E20</calculatedColumnFormula>
    </tableColumn>
    <tableColumn id="6" xr3:uid="{F4EE8538-2BD6-45C4-8023-98CE902D8628}" name="Tényleges összes" totalsRowFunction="sum" dataDxfId="6" totalsRowDxfId="5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a kiállítók és az árusok becsült és tényleges számát. A sablon automatikusan kiszámítja a kiállítóktól származó becsült és tényleges bevételt az egyes standtípusok esetén, valamint a végösszegeket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Összesen" displayName="Összesen" ref="B5:D8" totalsRowCount="1" headerRowDxfId="4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Összeg" totalsRowLabel="Összes nyereség (vagy veszteség)" dataDxfId="3" totalsRowDxfId="2"/>
    <tableColumn id="2" xr3:uid="{9ACE6E1F-4ADA-4C40-852B-D31827674F33}" name="Becsült" totalsRowFunction="custom" dataDxfId="1" dataCellStyle="Teljes – Címsorcímek 3">
      <totalsRowFormula>C6-C7</totalsRowFormula>
    </tableColumn>
    <tableColumn id="3" xr3:uid="{64DFDDFA-82F3-4CD3-9EF3-EB94E0961F33}" name="Tényleges" totalsRowFunction="custom" dataDxfId="0" dataCellStyle="Teljes – Címsorcímek 3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bben a táblázatban automatikusan frissül a becsült és a tényleges bevétel és kiadás. A végén látható összegeket automatikusan számítja ki a sabl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korációsKiadások" displayName="DekorációsKiadások" ref="B14:D20" totalsRowCount="1" headerRowDxfId="81" dataDxfId="80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koráció" totalsRowLabel="Összeg" totalsRowDxfId="79"/>
    <tableColumn id="2" xr3:uid="{00000000-0010-0000-0100-000002000000}" name="Becsült" totalsRowFunction="sum" dataDxfId="78"/>
    <tableColumn id="3" xr3:uid="{00000000-0010-0000-0100-000003000000}" name="Tényleges" totalsRowFunction="sum" dataDxfId="7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becsült és a tényleges dekorációs kiadásokat. A végén látható összegeket automatikusan számítja ki a sablo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HirdetésiKiadások" displayName="HirdetésiKiadások" ref="B22:D26" totalsRowCount="1" headerRowDxfId="76" dataDxfId="75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Hirdetés" totalsRowLabel="Összeg"/>
    <tableColumn id="2" xr3:uid="{00000000-0010-0000-0200-000002000000}" name="Becsült" totalsRowFunction="sum" dataDxfId="74"/>
    <tableColumn id="3" xr3:uid="{00000000-0010-0000-0200-000003000000}" name="Tényleges" totalsRowFunction="sum" dataDxfId="7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becsült és a tényleges hirdetési kiadásokat. A végén látható összegeket automatikusan számítja ki a sablo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gyébKiadások" displayName="EgyébKiadások" ref="B28:D33" totalsRowCount="1" headerRowDxfId="72" dataDxfId="71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Egyéb" totalsRowLabel="Összeg"/>
    <tableColumn id="2" xr3:uid="{00000000-0010-0000-0300-000002000000}" name="Becsült" totalsRowFunction="sum" dataDxfId="70"/>
    <tableColumn id="3" xr3:uid="{00000000-0010-0000-0300-000003000000}" name="Tényleges" totalsRowFunction="sum" dataDxfId="6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becsült és tényleges egyéb kiadásokat. A végén látható összegeket automatikusan számítja ki a sablo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ÜdítőKöltsége" displayName="ÜdítőKöltsége" ref="F7:H12" totalsRowCount="1" headerRowDxfId="68" dataDxfId="67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Üdítő" totalsRowLabel="Összeg"/>
    <tableColumn id="2" xr3:uid="{00000000-0010-0000-0400-000002000000}" name="Becsült" totalsRowFunction="sum" dataDxfId="66"/>
    <tableColumn id="3" xr3:uid="{00000000-0010-0000-0400-000003000000}" name="Tényleges" totalsRowFunction="sum" dataDxfId="65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z üdítők becsült és tényleges költségét. A végén látható összegeket automatikusan számítja ki a sablon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rogramKiadásai" displayName="ProgramKiadásai" ref="F14:H20" totalsRowCount="1" headerRowDxfId="64" dataDxfId="63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Összeg"/>
    <tableColumn id="2" xr3:uid="{00000000-0010-0000-0500-000002000000}" name="Becsült" totalsRowFunction="sum" dataDxfId="62"/>
    <tableColumn id="3" xr3:uid="{00000000-0010-0000-0500-000003000000}" name="Tényleges" totalsRowFunction="sum" dataDxfId="6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program becsült és tényleges kiadásait. A végén látható összegeket automatikusan számítja ki a sablon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DíjakKiadásai" displayName="DíjakKiadásai" ref="F22:H25" totalsRowCount="1" headerRowDxfId="60" dataDxfId="59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Díjak" totalsRowLabel="Összeg"/>
    <tableColumn id="2" xr3:uid="{00000000-0010-0000-0600-000002000000}" name="Becsült" totalsRowFunction="sum" dataDxfId="58"/>
    <tableColumn id="3" xr3:uid="{00000000-0010-0000-0600-000003000000}" name="Tényleges" totalsRowFunction="sum" dataDxfId="5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díjak becsült és tényleges kiadásait. A végén látható összegeket automatikusan számítja ki a sablo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Belépőjegyek" displayName="Belépőjegyek" ref="B7:G11" totalsRowCount="1" headerRowDxfId="56" totalsRowDxfId="55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Becsült" totalsRowLabel=" " totalsRowDxfId="54"/>
    <tableColumn id="2" xr3:uid="{190635A1-C89F-4B41-9577-106010040DD2}" name="Tényleges" totalsRowDxfId="53"/>
    <tableColumn id="3" xr3:uid="{801E504E-0C17-4D32-A4C0-ECA08E25BAC7}" name="Típus" totalsRowDxfId="52"/>
    <tableColumn id="4" xr3:uid="{8DD036BD-E0F9-473A-B7C6-53BA29CD673E}" name="Ár" dataDxfId="51" totalsRowDxfId="50"/>
    <tableColumn id="5" xr3:uid="{B626F33E-F2A0-4BAB-B5F8-F4449D6C40F8}" name="Becsült összes" totalsRowFunction="sum" dataDxfId="49" totalsRowDxfId="48">
      <calculatedColumnFormula>B8*E8</calculatedColumnFormula>
    </tableColumn>
    <tableColumn id="6" xr3:uid="{8CEF3842-6AC2-4DEC-B98E-272B51785A45}" name="Tényleges összes" totalsRowFunction="sum" dataDxfId="47" totalsRowDxfId="46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a belépőjegyek becsült és tényleges számát és az egyes korcsoportok jegyeinek árát. A sablon automatikusan kiszámítja a belépőjegyekből származó becsült és tényleges bevételt, valamint a végösszegeket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HirdetésekAProgramfüzetben" displayName="HirdetésekAProgramfüzetben" ref="B13:G17" totalsRowCount="1" headerRowDxfId="45" totalsRowDxfId="44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Becsült" totalsRowLabel=" " dataDxfId="43" totalsRowDxfId="42"/>
    <tableColumn id="2" xr3:uid="{8007CE88-F562-4753-9981-1610AECEA5F8}" name="Tényleges" dataDxfId="41" totalsRowDxfId="40"/>
    <tableColumn id="3" xr3:uid="{F04AF209-89F6-410C-918A-091D08F5CF3D}" name="Típus" dataDxfId="39" totalsRowDxfId="38"/>
    <tableColumn id="4" xr3:uid="{C3FE77EC-5521-49FF-9A6F-498984BE8BFF}" name="Ár" dataDxfId="37" totalsRowDxfId="36"/>
    <tableColumn id="5" xr3:uid="{9C66B263-C646-4E43-ADA0-C12623582F85}" name="Becsült összes" totalsRowFunction="sum" dataDxfId="35" totalsRowDxfId="34">
      <calculatedColumnFormula>B14*E14</calculatedColumnFormula>
    </tableColumn>
    <tableColumn id="6" xr3:uid="{0683A6F8-CDF0-4B41-8DC0-861A05E61DB7}" name="Tényleges összes" totalsRowFunction="sum" dataDxfId="33" totalsRowDxfId="32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hirdetések és hirdetési díjak becsült és tényleges számát. A sablon automatikusan kiszámítja a hirdetésekből származó becsült és tényleges bevételt, valamint a végösszegeket.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dimension ref="B1:B8"/>
  <sheetViews>
    <sheetView showGridLines="0" tabSelected="1" workbookViewId="0"/>
  </sheetViews>
  <sheetFormatPr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s="46" customFormat="1" ht="30" customHeight="1" x14ac:dyDescent="0.3">
      <c r="B1" s="49" t="s">
        <v>0</v>
      </c>
    </row>
    <row r="2" spans="2:2" s="46" customFormat="1" ht="45" customHeight="1" x14ac:dyDescent="0.3">
      <c r="B2" s="50" t="s">
        <v>85</v>
      </c>
    </row>
    <row r="3" spans="2:2" s="46" customFormat="1" ht="30" customHeight="1" x14ac:dyDescent="0.3">
      <c r="B3" s="50" t="s">
        <v>1</v>
      </c>
    </row>
    <row r="4" spans="2:2" s="46" customFormat="1" ht="30" customHeight="1" x14ac:dyDescent="0.3">
      <c r="B4" s="50" t="s">
        <v>86</v>
      </c>
    </row>
    <row r="5" spans="2:2" s="46" customFormat="1" ht="30" customHeight="1" x14ac:dyDescent="0.3">
      <c r="B5" s="50" t="s">
        <v>2</v>
      </c>
    </row>
    <row r="6" spans="2:2" s="46" customFormat="1" ht="30" customHeight="1" x14ac:dyDescent="0.2">
      <c r="B6" s="51" t="s">
        <v>3</v>
      </c>
    </row>
    <row r="7" spans="2:2" ht="64.5" customHeight="1" x14ac:dyDescent="0.3">
      <c r="B7" s="52" t="s">
        <v>87</v>
      </c>
    </row>
    <row r="8" spans="2:2" ht="45" customHeight="1" x14ac:dyDescent="0.3">
      <c r="B8" s="52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showGridLines="0" zoomScaleNormal="100" workbookViewId="0"/>
  </sheetViews>
  <sheetFormatPr defaultColWidth="8.88671875" defaultRowHeight="30" customHeight="1" x14ac:dyDescent="0.25"/>
  <cols>
    <col min="1" max="1" width="6.88671875" style="54" customWidth="1"/>
    <col min="2" max="2" width="29.44140625" style="1" customWidth="1"/>
    <col min="3" max="4" width="11.6640625" style="1" customWidth="1"/>
    <col min="5" max="5" width="7" style="1" customWidth="1"/>
    <col min="6" max="6" width="29.44140625" style="1" customWidth="1"/>
    <col min="7" max="8" width="11.6640625" style="1" customWidth="1"/>
    <col min="9" max="9" width="2.77734375" style="1" customWidth="1"/>
    <col min="10" max="16384" width="8.88671875" style="1"/>
  </cols>
  <sheetData>
    <row r="1" spans="1:17" ht="12.75" customHeight="1" x14ac:dyDescent="0.3">
      <c r="A1" s="54" t="s">
        <v>5</v>
      </c>
      <c r="B1" s="14"/>
      <c r="C1" s="29"/>
      <c r="D1" s="19"/>
      <c r="E1" s="18"/>
      <c r="F1" s="80"/>
      <c r="G1" s="80"/>
      <c r="H1" s="80"/>
      <c r="I1"/>
      <c r="J1"/>
      <c r="K1"/>
      <c r="L1"/>
      <c r="M1"/>
      <c r="N1"/>
      <c r="O1"/>
      <c r="P1"/>
      <c r="Q1"/>
    </row>
    <row r="2" spans="1:17" ht="145.5" customHeight="1" thickBot="1" x14ac:dyDescent="0.35">
      <c r="A2" s="54" t="s">
        <v>88</v>
      </c>
      <c r="B2" s="82" t="s">
        <v>8</v>
      </c>
      <c r="C2" s="82"/>
      <c r="D2" s="82"/>
      <c r="E2" s="82"/>
      <c r="F2" s="82"/>
      <c r="G2" s="82"/>
      <c r="H2" s="82"/>
      <c r="I2"/>
      <c r="J2"/>
      <c r="K2"/>
      <c r="L2"/>
      <c r="M2"/>
      <c r="N2"/>
      <c r="O2"/>
      <c r="P2"/>
      <c r="Q2"/>
    </row>
    <row r="3" spans="1:17" ht="42" customHeight="1" x14ac:dyDescent="0.3">
      <c r="A3" s="54" t="s">
        <v>6</v>
      </c>
      <c r="B3" s="20"/>
      <c r="C3" s="32"/>
      <c r="D3" s="33"/>
      <c r="E3" s="34"/>
      <c r="F3" s="34"/>
      <c r="G3" s="81" t="s">
        <v>45</v>
      </c>
      <c r="H3" s="81"/>
      <c r="I3"/>
      <c r="J3"/>
      <c r="K3"/>
      <c r="L3"/>
      <c r="M3"/>
      <c r="N3"/>
      <c r="O3"/>
      <c r="P3"/>
    </row>
    <row r="4" spans="1:17" s="35" customFormat="1" ht="70.5" customHeight="1" thickBot="1" x14ac:dyDescent="0.35">
      <c r="A4" s="54" t="s">
        <v>7</v>
      </c>
      <c r="B4" s="36"/>
      <c r="C4" s="37"/>
      <c r="D4" s="37"/>
      <c r="E4" s="38"/>
      <c r="F4" s="38"/>
      <c r="G4" s="36" t="s">
        <v>30</v>
      </c>
      <c r="H4" s="36" t="s">
        <v>31</v>
      </c>
      <c r="I4" s="39"/>
      <c r="J4" s="39"/>
      <c r="K4" s="39"/>
      <c r="L4" s="39"/>
      <c r="M4" s="39"/>
      <c r="N4" s="39"/>
      <c r="O4" s="39"/>
      <c r="P4" s="39"/>
    </row>
    <row r="5" spans="1:17" s="3" customFormat="1" ht="22.5" customHeight="1" x14ac:dyDescent="0.3">
      <c r="A5" s="54" t="s">
        <v>89</v>
      </c>
      <c r="B5" s="15" t="s">
        <v>9</v>
      </c>
      <c r="E5"/>
      <c r="F5"/>
      <c r="G5" s="16">
        <f>SUM(C12,C20,C26,C33,G12,G20,G25)</f>
        <v>1145</v>
      </c>
      <c r="H5" s="16">
        <f>SUM(D12,D20,D26,D33,H12,H20,H25)</f>
        <v>395</v>
      </c>
      <c r="I5"/>
      <c r="J5"/>
      <c r="K5"/>
      <c r="L5"/>
      <c r="M5"/>
      <c r="N5"/>
      <c r="O5"/>
      <c r="P5"/>
    </row>
    <row r="6" spans="1:17" ht="26.25" customHeight="1" x14ac:dyDescent="0.3">
      <c r="E6"/>
      <c r="F6"/>
      <c r="G6"/>
      <c r="H6"/>
      <c r="I6"/>
      <c r="J6"/>
      <c r="K6"/>
      <c r="L6"/>
      <c r="M6"/>
      <c r="N6"/>
      <c r="O6"/>
      <c r="P6"/>
    </row>
    <row r="7" spans="1:17" ht="30" customHeight="1" x14ac:dyDescent="0.3">
      <c r="A7" s="54" t="s">
        <v>90</v>
      </c>
      <c r="B7" s="53" t="s">
        <v>10</v>
      </c>
      <c r="C7" s="7" t="s">
        <v>30</v>
      </c>
      <c r="D7" s="7" t="s">
        <v>31</v>
      </c>
      <c r="E7"/>
      <c r="F7" s="53" t="s">
        <v>32</v>
      </c>
      <c r="G7" s="7" t="s">
        <v>30</v>
      </c>
      <c r="H7" s="7" t="s">
        <v>31</v>
      </c>
      <c r="I7"/>
      <c r="J7"/>
      <c r="K7"/>
      <c r="L7"/>
      <c r="M7"/>
      <c r="N7"/>
      <c r="O7"/>
      <c r="P7"/>
    </row>
    <row r="8" spans="1:17" ht="30" customHeight="1" x14ac:dyDescent="0.3">
      <c r="B8" s="8" t="s">
        <v>11</v>
      </c>
      <c r="C8" s="71">
        <v>500</v>
      </c>
      <c r="D8" s="71">
        <v>250</v>
      </c>
      <c r="E8"/>
      <c r="F8" s="8" t="s">
        <v>33</v>
      </c>
      <c r="G8" s="71"/>
      <c r="H8" s="71"/>
      <c r="I8"/>
      <c r="J8"/>
      <c r="K8"/>
      <c r="L8"/>
      <c r="M8"/>
      <c r="N8"/>
      <c r="O8"/>
      <c r="P8"/>
    </row>
    <row r="9" spans="1:17" ht="30" customHeight="1" x14ac:dyDescent="0.3">
      <c r="B9" s="9" t="s">
        <v>12</v>
      </c>
      <c r="C9" s="72">
        <v>400</v>
      </c>
      <c r="D9" s="72">
        <v>50</v>
      </c>
      <c r="E9"/>
      <c r="F9" s="9" t="s">
        <v>34</v>
      </c>
      <c r="G9" s="72"/>
      <c r="H9" s="72"/>
      <c r="I9"/>
      <c r="J9"/>
      <c r="K9"/>
      <c r="L9"/>
      <c r="M9"/>
      <c r="N9"/>
      <c r="O9"/>
      <c r="P9"/>
    </row>
    <row r="10" spans="1:17" ht="30" customHeight="1" x14ac:dyDescent="0.3">
      <c r="B10" s="8" t="s">
        <v>13</v>
      </c>
      <c r="C10" s="71"/>
      <c r="D10" s="71"/>
      <c r="E10"/>
      <c r="F10" s="8" t="s">
        <v>35</v>
      </c>
      <c r="G10" s="71"/>
      <c r="H10" s="71"/>
      <c r="I10"/>
      <c r="J10"/>
      <c r="K10"/>
      <c r="L10"/>
      <c r="M10"/>
      <c r="N10"/>
      <c r="O10"/>
      <c r="P10"/>
    </row>
    <row r="11" spans="1:17" ht="30" customHeight="1" x14ac:dyDescent="0.3">
      <c r="B11" s="11" t="s">
        <v>14</v>
      </c>
      <c r="C11" s="73"/>
      <c r="D11" s="73"/>
      <c r="E11"/>
      <c r="F11" s="11" t="s">
        <v>36</v>
      </c>
      <c r="G11" s="73"/>
      <c r="H11" s="73"/>
      <c r="I11"/>
      <c r="J11"/>
      <c r="K11"/>
      <c r="L11"/>
      <c r="M11"/>
      <c r="N11"/>
      <c r="O11"/>
      <c r="P11"/>
    </row>
    <row r="12" spans="1:17" ht="30" customHeight="1" x14ac:dyDescent="0.3">
      <c r="B12" s="4" t="s">
        <v>83</v>
      </c>
      <c r="C12" s="4">
        <f>SUBTOTAL(109,Helyköltségek[Becsült])</f>
        <v>900</v>
      </c>
      <c r="D12" s="4">
        <f>SUBTOTAL(109,Helyköltségek[Tényleges])</f>
        <v>300</v>
      </c>
      <c r="E12"/>
      <c r="F12" s="4" t="s">
        <v>83</v>
      </c>
      <c r="G12" s="4">
        <f>SUBTOTAL(109,ÜdítőKöltsége[Becsült])</f>
        <v>0</v>
      </c>
      <c r="H12" s="4">
        <f>SUBTOTAL(109,ÜdítőKöltsége[Tényleges])</f>
        <v>0</v>
      </c>
      <c r="I12"/>
      <c r="J12"/>
      <c r="K12"/>
      <c r="L12"/>
      <c r="M12"/>
      <c r="N12"/>
      <c r="O12"/>
      <c r="P12"/>
    </row>
    <row r="13" spans="1:17" ht="33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30" customHeight="1" x14ac:dyDescent="0.3">
      <c r="A14" s="54" t="s">
        <v>91</v>
      </c>
      <c r="B14" s="53" t="s">
        <v>15</v>
      </c>
      <c r="C14" s="7" t="s">
        <v>30</v>
      </c>
      <c r="D14" s="7" t="s">
        <v>31</v>
      </c>
      <c r="E14"/>
      <c r="F14" s="53" t="s">
        <v>37</v>
      </c>
      <c r="G14" s="7" t="s">
        <v>30</v>
      </c>
      <c r="H14" s="7" t="s">
        <v>31</v>
      </c>
      <c r="I14"/>
      <c r="J14"/>
      <c r="K14"/>
      <c r="L14"/>
      <c r="M14"/>
      <c r="N14"/>
      <c r="O14"/>
      <c r="P14"/>
    </row>
    <row r="15" spans="1:17" ht="30" customHeight="1" x14ac:dyDescent="0.3">
      <c r="B15" s="8" t="s">
        <v>16</v>
      </c>
      <c r="C15" s="71">
        <v>200</v>
      </c>
      <c r="D15" s="71">
        <v>50</v>
      </c>
      <c r="E15"/>
      <c r="F15" s="8" t="s">
        <v>38</v>
      </c>
      <c r="G15" s="71"/>
      <c r="H15" s="71"/>
      <c r="I15"/>
      <c r="J15"/>
      <c r="K15"/>
      <c r="L15"/>
      <c r="M15"/>
      <c r="N15"/>
      <c r="O15"/>
      <c r="P15"/>
    </row>
    <row r="16" spans="1:17" ht="30" customHeight="1" x14ac:dyDescent="0.3">
      <c r="B16" s="9" t="s">
        <v>17</v>
      </c>
      <c r="C16" s="72"/>
      <c r="D16" s="72"/>
      <c r="E16"/>
      <c r="F16" s="9" t="s">
        <v>39</v>
      </c>
      <c r="G16" s="72"/>
      <c r="H16" s="72"/>
      <c r="I16"/>
      <c r="J16"/>
      <c r="K16"/>
      <c r="L16"/>
      <c r="M16"/>
      <c r="N16"/>
      <c r="O16"/>
      <c r="P16"/>
    </row>
    <row r="17" spans="1:16" ht="30" customHeight="1" x14ac:dyDescent="0.3">
      <c r="B17" s="8" t="s">
        <v>18</v>
      </c>
      <c r="C17" s="71"/>
      <c r="D17" s="71"/>
      <c r="E17"/>
      <c r="F17" s="8" t="s">
        <v>40</v>
      </c>
      <c r="G17" s="71"/>
      <c r="H17" s="71"/>
      <c r="I17"/>
      <c r="J17"/>
      <c r="K17"/>
      <c r="L17"/>
      <c r="M17"/>
      <c r="N17"/>
      <c r="O17"/>
      <c r="P17"/>
    </row>
    <row r="18" spans="1:16" ht="30" customHeight="1" x14ac:dyDescent="0.3">
      <c r="B18" s="9" t="s">
        <v>19</v>
      </c>
      <c r="C18" s="72"/>
      <c r="D18" s="72"/>
      <c r="E18"/>
      <c r="F18" s="9" t="s">
        <v>41</v>
      </c>
      <c r="G18" s="72"/>
      <c r="H18" s="72"/>
      <c r="I18"/>
      <c r="J18"/>
      <c r="K18"/>
      <c r="L18"/>
      <c r="M18"/>
      <c r="N18"/>
      <c r="O18"/>
      <c r="P18"/>
    </row>
    <row r="19" spans="1:16" ht="30" customHeight="1" x14ac:dyDescent="0.3">
      <c r="B19" s="10" t="s">
        <v>20</v>
      </c>
      <c r="C19" s="74"/>
      <c r="D19" s="74"/>
      <c r="E19"/>
      <c r="F19" s="10" t="s">
        <v>25</v>
      </c>
      <c r="G19" s="74"/>
      <c r="H19" s="74"/>
      <c r="I19"/>
      <c r="J19"/>
      <c r="K19"/>
      <c r="L19"/>
      <c r="M19"/>
      <c r="N19"/>
      <c r="O19"/>
      <c r="P19"/>
    </row>
    <row r="20" spans="1:16" ht="30" customHeight="1" x14ac:dyDescent="0.3">
      <c r="B20" s="4" t="s">
        <v>83</v>
      </c>
      <c r="C20" s="4">
        <f>SUBTOTAL(109,DekorációsKiadások[Becsült])</f>
        <v>200</v>
      </c>
      <c r="D20" s="4">
        <f>SUBTOTAL(109,DekorációsKiadások[Tényleges])</f>
        <v>50</v>
      </c>
      <c r="E20"/>
      <c r="F20" s="4" t="s">
        <v>83</v>
      </c>
      <c r="G20" s="4">
        <f>SUBTOTAL(109,ProgramKiadásai[Becsült])</f>
        <v>0</v>
      </c>
      <c r="H20" s="4">
        <f>SUBTOTAL(109,ProgramKiadásai[Tényleges])</f>
        <v>0</v>
      </c>
      <c r="I20"/>
      <c r="J20"/>
      <c r="K20"/>
      <c r="L20"/>
      <c r="M20"/>
      <c r="N20"/>
      <c r="O20"/>
      <c r="P20"/>
    </row>
    <row r="21" spans="1:16" ht="33" customHeight="1" x14ac:dyDescent="0.3">
      <c r="B21" s="39"/>
      <c r="C21" s="39"/>
      <c r="D21" s="39"/>
      <c r="E21"/>
      <c r="F21"/>
      <c r="G21"/>
      <c r="H21"/>
      <c r="I21"/>
      <c r="J21"/>
      <c r="K21"/>
      <c r="L21"/>
      <c r="M21"/>
      <c r="N21"/>
      <c r="O21"/>
      <c r="P21"/>
    </row>
    <row r="22" spans="1:16" ht="30" customHeight="1" x14ac:dyDescent="0.3">
      <c r="A22" s="54" t="s">
        <v>92</v>
      </c>
      <c r="B22" s="53" t="s">
        <v>21</v>
      </c>
      <c r="C22" s="7" t="s">
        <v>30</v>
      </c>
      <c r="D22" s="7" t="s">
        <v>31</v>
      </c>
      <c r="E22"/>
      <c r="F22" s="53" t="s">
        <v>42</v>
      </c>
      <c r="G22" s="7" t="s">
        <v>30</v>
      </c>
      <c r="H22" s="7" t="s">
        <v>31</v>
      </c>
      <c r="I22"/>
      <c r="J22"/>
      <c r="K22"/>
      <c r="L22"/>
      <c r="M22"/>
      <c r="N22"/>
      <c r="O22"/>
      <c r="P22"/>
    </row>
    <row r="23" spans="1:16" ht="30" customHeight="1" x14ac:dyDescent="0.3">
      <c r="B23" s="8" t="s">
        <v>22</v>
      </c>
      <c r="C23" s="75">
        <v>45</v>
      </c>
      <c r="D23" s="71">
        <v>45</v>
      </c>
      <c r="E23"/>
      <c r="F23" s="8" t="s">
        <v>43</v>
      </c>
      <c r="G23" s="71"/>
      <c r="H23" s="71"/>
      <c r="I23"/>
      <c r="J23"/>
      <c r="K23"/>
      <c r="L23"/>
      <c r="M23"/>
      <c r="N23"/>
      <c r="O23"/>
      <c r="P23"/>
    </row>
    <row r="24" spans="1:16" ht="30" customHeight="1" x14ac:dyDescent="0.3">
      <c r="B24" s="9" t="s">
        <v>23</v>
      </c>
      <c r="C24" s="76"/>
      <c r="D24" s="72"/>
      <c r="F24" s="11" t="s">
        <v>44</v>
      </c>
      <c r="G24" s="73"/>
      <c r="H24" s="73"/>
      <c r="I24"/>
      <c r="J24"/>
      <c r="K24"/>
      <c r="L24"/>
      <c r="M24"/>
      <c r="N24"/>
      <c r="O24"/>
      <c r="P24"/>
    </row>
    <row r="25" spans="1:16" ht="30" customHeight="1" x14ac:dyDescent="0.25">
      <c r="B25" s="10" t="s">
        <v>24</v>
      </c>
      <c r="C25" s="77"/>
      <c r="D25" s="74"/>
      <c r="F25" s="4" t="s">
        <v>83</v>
      </c>
      <c r="G25" s="4">
        <f>SUBTOTAL(109,DíjakKiadásai[Becsült])</f>
        <v>0</v>
      </c>
      <c r="H25" s="4">
        <f>SUBTOTAL(109,DíjakKiadásai[Tényleges])</f>
        <v>0</v>
      </c>
    </row>
    <row r="26" spans="1:16" ht="30" customHeight="1" x14ac:dyDescent="0.25">
      <c r="B26" s="4" t="s">
        <v>83</v>
      </c>
      <c r="C26" s="4">
        <f>SUBTOTAL(109,HirdetésiKiadások[Becsült])</f>
        <v>45</v>
      </c>
      <c r="D26" s="4">
        <f>SUBTOTAL(109,HirdetésiKiadások[Tényleges])</f>
        <v>45</v>
      </c>
    </row>
    <row r="27" spans="1:16" ht="33" customHeight="1" x14ac:dyDescent="0.3">
      <c r="B27" s="39"/>
      <c r="C27" s="39"/>
      <c r="D27" s="39"/>
    </row>
    <row r="28" spans="1:16" ht="30" customHeight="1" x14ac:dyDescent="0.25">
      <c r="A28" s="54" t="s">
        <v>93</v>
      </c>
      <c r="B28" s="53" t="s">
        <v>25</v>
      </c>
      <c r="C28" s="7" t="s">
        <v>30</v>
      </c>
      <c r="D28" s="7" t="s">
        <v>31</v>
      </c>
    </row>
    <row r="29" spans="1:16" ht="30" customHeight="1" x14ac:dyDescent="0.25">
      <c r="B29" s="8" t="s">
        <v>26</v>
      </c>
      <c r="C29" s="71"/>
      <c r="D29" s="71"/>
    </row>
    <row r="30" spans="1:16" ht="30" customHeight="1" x14ac:dyDescent="0.25">
      <c r="B30" s="9" t="s">
        <v>27</v>
      </c>
      <c r="C30" s="72"/>
      <c r="D30" s="72"/>
    </row>
    <row r="31" spans="1:16" ht="30" customHeight="1" x14ac:dyDescent="0.25">
      <c r="B31" s="8" t="s">
        <v>28</v>
      </c>
      <c r="C31" s="71"/>
      <c r="D31" s="71"/>
    </row>
    <row r="32" spans="1:16" ht="30" customHeight="1" x14ac:dyDescent="0.25">
      <c r="B32" s="11" t="s">
        <v>29</v>
      </c>
      <c r="C32" s="73"/>
      <c r="D32" s="73"/>
    </row>
    <row r="33" spans="2:4" ht="30" customHeight="1" x14ac:dyDescent="0.25">
      <c r="B33" s="4" t="s">
        <v>83</v>
      </c>
      <c r="C33" s="4">
        <f>SUBTOTAL(109,EgyébKiadások[Becsült])</f>
        <v>0</v>
      </c>
      <c r="D33" s="4">
        <f>SUBTOTAL(109,EgyébKiadások[Tényleges])</f>
        <v>0</v>
      </c>
    </row>
    <row r="41" spans="2:4" ht="30" customHeight="1" x14ac:dyDescent="0.25">
      <c r="B41" s="9"/>
      <c r="C41" s="9"/>
      <c r="D41" s="9"/>
    </row>
    <row r="49" spans="2:4" ht="30" customHeight="1" x14ac:dyDescent="0.25">
      <c r="B49" s="9"/>
      <c r="C49" s="9"/>
      <c r="D49" s="9"/>
    </row>
  </sheetData>
  <mergeCells count="3">
    <mergeCell ref="F1:H1"/>
    <mergeCell ref="G3:H3"/>
    <mergeCell ref="B2:H2"/>
  </mergeCells>
  <phoneticPr fontId="2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showGridLines="0" zoomScaleNormal="100" zoomScaleSheetLayoutView="75" workbookViewId="0"/>
  </sheetViews>
  <sheetFormatPr defaultColWidth="8.88671875" defaultRowHeight="30" customHeight="1" x14ac:dyDescent="0.25"/>
  <cols>
    <col min="1" max="1" width="6.88671875" style="54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7" width="17.88671875" style="1" customWidth="1"/>
    <col min="8" max="8" width="2.77734375" style="1" customWidth="1"/>
    <col min="9" max="16384" width="8.88671875" style="1"/>
  </cols>
  <sheetData>
    <row r="1" spans="1:18" ht="12.75" customHeight="1" x14ac:dyDescent="0.3">
      <c r="A1" s="54" t="s">
        <v>46</v>
      </c>
      <c r="B1" s="13"/>
      <c r="C1" s="14"/>
      <c r="D1" s="29"/>
      <c r="E1" s="19"/>
      <c r="F1" s="18"/>
      <c r="G1" s="28"/>
      <c r="H1"/>
      <c r="I1"/>
      <c r="J1"/>
      <c r="K1"/>
      <c r="L1"/>
      <c r="M1"/>
      <c r="N1"/>
      <c r="O1"/>
      <c r="P1"/>
      <c r="Q1"/>
      <c r="R1"/>
    </row>
    <row r="2" spans="1:18" ht="145.5" customHeight="1" thickBot="1" x14ac:dyDescent="0.35">
      <c r="A2" s="54" t="s">
        <v>47</v>
      </c>
      <c r="B2" s="83" t="str">
        <f>Kiadások!B2</f>
        <v>Esemény költségvetése: 
Esemény neve</v>
      </c>
      <c r="C2" s="83"/>
      <c r="D2" s="83"/>
      <c r="E2" s="83"/>
      <c r="F2" s="83"/>
      <c r="G2" s="83"/>
      <c r="H2"/>
      <c r="I2"/>
      <c r="J2"/>
      <c r="K2"/>
      <c r="L2"/>
      <c r="M2"/>
      <c r="N2"/>
      <c r="O2"/>
      <c r="P2"/>
      <c r="Q2"/>
      <c r="R2"/>
    </row>
    <row r="3" spans="1:18" ht="42" customHeight="1" x14ac:dyDescent="0.3">
      <c r="A3" s="54" t="s">
        <v>48</v>
      </c>
      <c r="C3" s="17"/>
      <c r="D3" s="20"/>
      <c r="E3" s="21"/>
      <c r="F3" s="81" t="s">
        <v>75</v>
      </c>
      <c r="G3" s="81"/>
      <c r="H3"/>
      <c r="I3"/>
      <c r="J3"/>
      <c r="K3"/>
      <c r="L3"/>
      <c r="M3"/>
      <c r="N3"/>
      <c r="O3"/>
      <c r="P3"/>
      <c r="Q3"/>
      <c r="R3"/>
    </row>
    <row r="4" spans="1:18" s="35" customFormat="1" ht="70.5" customHeight="1" thickBot="1" x14ac:dyDescent="0.3">
      <c r="A4" s="54" t="s">
        <v>49</v>
      </c>
      <c r="B4" s="36"/>
      <c r="C4" s="36"/>
      <c r="D4" s="40"/>
      <c r="E4" s="37"/>
      <c r="F4" s="36" t="s">
        <v>30</v>
      </c>
      <c r="G4" s="36" t="s">
        <v>31</v>
      </c>
    </row>
    <row r="5" spans="1:18" ht="18" customHeight="1" x14ac:dyDescent="0.25">
      <c r="A5" s="54" t="s">
        <v>50</v>
      </c>
      <c r="B5" s="15" t="s">
        <v>57</v>
      </c>
      <c r="C5" s="63"/>
      <c r="D5" s="64"/>
      <c r="E5" s="1"/>
      <c r="F5" s="16">
        <f>SUM(Belépőjegyek[[#Totals],[Becsült összes]],HirdetésekAProgramfüzetben[[#Totals],[Becsült összes]],KiállítókÉsÁrusok[[#Totals],[Becsült összes]],TermékekÉrtékesítése[[#Totals],[Becsült összes]])</f>
        <v>1936</v>
      </c>
      <c r="G5" s="16">
        <f>SUM(Belépőjegyek[[#Totals],[Tényleges összes]],HirdetésekAProgramfüzetben[[#Totals],[Tényleges összes]],KiállítókÉsÁrusok[[#Totals],[Tényleges összes]],TermékekÉrtékesítése[[#Totals],[Tényleges összes]])</f>
        <v>1831</v>
      </c>
    </row>
    <row r="6" spans="1:18" s="42" customFormat="1" ht="30" customHeight="1" x14ac:dyDescent="0.3">
      <c r="A6" s="54" t="s">
        <v>51</v>
      </c>
      <c r="B6" s="41" t="s">
        <v>58</v>
      </c>
    </row>
    <row r="7" spans="1:18" ht="30" customHeight="1" x14ac:dyDescent="0.25">
      <c r="A7" s="54" t="s">
        <v>52</v>
      </c>
      <c r="B7" s="7" t="s">
        <v>30</v>
      </c>
      <c r="C7" s="7" t="s">
        <v>31</v>
      </c>
      <c r="D7" s="7" t="s">
        <v>63</v>
      </c>
      <c r="E7" s="55" t="s">
        <v>74</v>
      </c>
      <c r="F7" s="43" t="s">
        <v>76</v>
      </c>
      <c r="G7" s="7" t="s">
        <v>77</v>
      </c>
    </row>
    <row r="8" spans="1:18" ht="30" customHeight="1" x14ac:dyDescent="0.3">
      <c r="B8" s="23">
        <v>300</v>
      </c>
      <c r="C8" s="23">
        <v>278</v>
      </c>
      <c r="D8" s="59" t="s">
        <v>64</v>
      </c>
      <c r="E8" s="24">
        <v>5</v>
      </c>
      <c r="F8" s="25">
        <f>B8*E8</f>
        <v>1500</v>
      </c>
      <c r="G8" s="25">
        <f>C8*E8</f>
        <v>1390</v>
      </c>
    </row>
    <row r="9" spans="1:18" ht="30" customHeight="1" x14ac:dyDescent="0.3">
      <c r="B9">
        <v>197</v>
      </c>
      <c r="C9">
        <v>195</v>
      </c>
      <c r="D9" s="60" t="s">
        <v>65</v>
      </c>
      <c r="E9" s="22">
        <v>2</v>
      </c>
      <c r="F9" s="67">
        <f t="shared" ref="F9:F10" si="0">B9*E9</f>
        <v>394</v>
      </c>
      <c r="G9" s="67">
        <f t="shared" ref="G9:G10" si="1">C9*E9</f>
        <v>390</v>
      </c>
    </row>
    <row r="10" spans="1:18" ht="30" customHeight="1" x14ac:dyDescent="0.3">
      <c r="B10" s="26">
        <v>42</v>
      </c>
      <c r="C10" s="26">
        <v>51</v>
      </c>
      <c r="D10" s="61" t="s">
        <v>66</v>
      </c>
      <c r="E10" s="27">
        <v>1</v>
      </c>
      <c r="F10" s="68">
        <f t="shared" si="0"/>
        <v>42</v>
      </c>
      <c r="G10" s="68">
        <f t="shared" si="1"/>
        <v>51</v>
      </c>
    </row>
    <row r="11" spans="1:18" s="42" customFormat="1" ht="30" customHeight="1" x14ac:dyDescent="0.3">
      <c r="A11" s="48"/>
      <c r="B11" s="44" t="s">
        <v>59</v>
      </c>
      <c r="C11" s="44"/>
      <c r="D11" s="44"/>
      <c r="E11" s="44"/>
      <c r="F11" s="78">
        <f>SUBTOTAL(109,Belépőjegyek[Becsült összes])</f>
        <v>1936</v>
      </c>
      <c r="G11" s="78">
        <f>SUBTOTAL(109,Belépőjegyek[Tényleges összes])</f>
        <v>1831</v>
      </c>
    </row>
    <row r="12" spans="1:18" ht="33" customHeight="1" x14ac:dyDescent="0.3">
      <c r="A12" s="54" t="s">
        <v>53</v>
      </c>
      <c r="B12" s="41" t="s">
        <v>60</v>
      </c>
      <c r="C12" s="42"/>
      <c r="D12" s="42"/>
      <c r="E12" s="42"/>
      <c r="F12" s="42"/>
      <c r="G12" s="42"/>
    </row>
    <row r="13" spans="1:18" ht="30" customHeight="1" x14ac:dyDescent="0.25">
      <c r="A13" s="54" t="s">
        <v>94</v>
      </c>
      <c r="B13" s="7" t="s">
        <v>30</v>
      </c>
      <c r="C13" s="7" t="s">
        <v>31</v>
      </c>
      <c r="D13" s="7" t="s">
        <v>63</v>
      </c>
      <c r="E13" s="55" t="s">
        <v>74</v>
      </c>
      <c r="F13" s="43" t="s">
        <v>76</v>
      </c>
      <c r="G13" s="7" t="s">
        <v>77</v>
      </c>
    </row>
    <row r="14" spans="1:18" ht="30" customHeight="1" x14ac:dyDescent="0.3">
      <c r="B14" s="23"/>
      <c r="C14" s="23"/>
      <c r="D14" s="59" t="s">
        <v>67</v>
      </c>
      <c r="E14" s="24"/>
      <c r="F14" s="25">
        <f>B14*E14</f>
        <v>0</v>
      </c>
      <c r="G14" s="25">
        <f>C14*E14</f>
        <v>0</v>
      </c>
    </row>
    <row r="15" spans="1:18" ht="30" customHeight="1" x14ac:dyDescent="0.3">
      <c r="B15"/>
      <c r="C15"/>
      <c r="D15" s="60" t="s">
        <v>68</v>
      </c>
      <c r="E15" s="22"/>
      <c r="F15" s="67">
        <f t="shared" ref="F15:F16" si="2">B15*E15</f>
        <v>0</v>
      </c>
      <c r="G15" s="67">
        <f t="shared" ref="G15:G16" si="3">C15*E15</f>
        <v>0</v>
      </c>
    </row>
    <row r="16" spans="1:18" ht="30" customHeight="1" x14ac:dyDescent="0.3">
      <c r="B16" s="26"/>
      <c r="C16" s="26"/>
      <c r="D16" s="61" t="s">
        <v>69</v>
      </c>
      <c r="E16" s="27"/>
      <c r="F16" s="68">
        <f t="shared" si="2"/>
        <v>0</v>
      </c>
      <c r="G16" s="68">
        <f t="shared" si="3"/>
        <v>0</v>
      </c>
    </row>
    <row r="17" spans="1:7" ht="30" customHeight="1" x14ac:dyDescent="0.25">
      <c r="B17" s="44" t="s">
        <v>59</v>
      </c>
      <c r="C17" s="44"/>
      <c r="D17" s="44"/>
      <c r="E17" s="44"/>
      <c r="F17" s="78">
        <f>SUBTOTAL(109,HirdetésekAProgramfüzetben[Becsült összes])</f>
        <v>0</v>
      </c>
      <c r="G17" s="78">
        <f>SUBTOTAL(109,HirdetésekAProgramfüzetben[Tényleges összes])</f>
        <v>0</v>
      </c>
    </row>
    <row r="18" spans="1:7" ht="33" customHeight="1" x14ac:dyDescent="0.3">
      <c r="A18" s="54" t="s">
        <v>54</v>
      </c>
      <c r="B18" s="41" t="s">
        <v>61</v>
      </c>
      <c r="C18" s="42"/>
      <c r="D18" s="42"/>
      <c r="E18" s="42"/>
      <c r="F18" s="42"/>
      <c r="G18" s="42"/>
    </row>
    <row r="19" spans="1:7" ht="30" customHeight="1" x14ac:dyDescent="0.25">
      <c r="A19" s="54" t="s">
        <v>95</v>
      </c>
      <c r="B19" s="7" t="s">
        <v>30</v>
      </c>
      <c r="C19" s="7" t="s">
        <v>31</v>
      </c>
      <c r="D19" s="7" t="s">
        <v>63</v>
      </c>
      <c r="E19" s="55" t="s">
        <v>74</v>
      </c>
      <c r="F19" s="43" t="s">
        <v>76</v>
      </c>
      <c r="G19" s="7" t="s">
        <v>77</v>
      </c>
    </row>
    <row r="20" spans="1:7" ht="30" customHeight="1" x14ac:dyDescent="0.3">
      <c r="B20" s="23"/>
      <c r="C20" s="23"/>
      <c r="D20" s="59" t="s">
        <v>70</v>
      </c>
      <c r="E20" s="24"/>
      <c r="F20" s="25">
        <f>B20*E20</f>
        <v>0</v>
      </c>
      <c r="G20" s="25">
        <f>C20*E20</f>
        <v>0</v>
      </c>
    </row>
    <row r="21" spans="1:7" ht="30" customHeight="1" x14ac:dyDescent="0.3">
      <c r="B21"/>
      <c r="C21"/>
      <c r="D21" s="60" t="s">
        <v>71</v>
      </c>
      <c r="E21" s="22"/>
      <c r="F21" s="67">
        <f t="shared" ref="F21:F22" si="4">B21*E21</f>
        <v>0</v>
      </c>
      <c r="G21" s="67">
        <f t="shared" ref="G21:G22" si="5">C21*E21</f>
        <v>0</v>
      </c>
    </row>
    <row r="22" spans="1:7" s="42" customFormat="1" ht="30" customHeight="1" x14ac:dyDescent="0.3">
      <c r="A22" s="48"/>
      <c r="B22" s="26"/>
      <c r="C22" s="26"/>
      <c r="D22" s="61" t="s">
        <v>72</v>
      </c>
      <c r="E22" s="27"/>
      <c r="F22" s="68">
        <f t="shared" si="4"/>
        <v>0</v>
      </c>
      <c r="G22" s="68">
        <f t="shared" si="5"/>
        <v>0</v>
      </c>
    </row>
    <row r="23" spans="1:7" ht="30" customHeight="1" x14ac:dyDescent="0.25">
      <c r="B23" s="44" t="s">
        <v>59</v>
      </c>
      <c r="C23" s="44"/>
      <c r="D23" s="44"/>
      <c r="E23" s="44"/>
      <c r="F23" s="78">
        <f>SUBTOTAL(109,KiállítókÉsÁrusok[Becsült összes])</f>
        <v>0</v>
      </c>
      <c r="G23" s="78">
        <f>SUBTOTAL(109,KiállítókÉsÁrusok[Tényleges összes])</f>
        <v>0</v>
      </c>
    </row>
    <row r="24" spans="1:7" ht="33" customHeight="1" x14ac:dyDescent="0.3">
      <c r="A24" s="54" t="s">
        <v>55</v>
      </c>
      <c r="B24" s="41" t="s">
        <v>62</v>
      </c>
      <c r="C24" s="42"/>
      <c r="D24" s="42"/>
      <c r="E24" s="42"/>
      <c r="F24" s="42"/>
      <c r="G24" s="42"/>
    </row>
    <row r="25" spans="1:7" ht="30" customHeight="1" x14ac:dyDescent="0.25">
      <c r="A25" s="54" t="s">
        <v>56</v>
      </c>
      <c r="B25" s="7" t="s">
        <v>30</v>
      </c>
      <c r="C25" s="7" t="s">
        <v>31</v>
      </c>
      <c r="D25" s="7" t="s">
        <v>63</v>
      </c>
      <c r="E25" s="55" t="s">
        <v>74</v>
      </c>
      <c r="F25" s="43" t="s">
        <v>76</v>
      </c>
      <c r="G25" s="7" t="s">
        <v>77</v>
      </c>
    </row>
    <row r="26" spans="1:7" ht="30" customHeight="1" x14ac:dyDescent="0.3">
      <c r="B26" s="23"/>
      <c r="C26" s="23"/>
      <c r="D26" s="59" t="s">
        <v>73</v>
      </c>
      <c r="E26" s="24"/>
      <c r="F26" s="25">
        <f>B26*E26</f>
        <v>0</v>
      </c>
      <c r="G26" s="25">
        <f>C26*E26</f>
        <v>0</v>
      </c>
    </row>
    <row r="27" spans="1:7" ht="30" customHeight="1" x14ac:dyDescent="0.3">
      <c r="B27"/>
      <c r="C27"/>
      <c r="D27" s="60" t="s">
        <v>73</v>
      </c>
      <c r="E27" s="22"/>
      <c r="F27" s="67">
        <f t="shared" ref="F27:F29" si="6">B27*E27</f>
        <v>0</v>
      </c>
      <c r="G27" s="67">
        <f t="shared" ref="G27:G29" si="7">C27*E27</f>
        <v>0</v>
      </c>
    </row>
    <row r="28" spans="1:7" ht="30" customHeight="1" x14ac:dyDescent="0.3">
      <c r="B28" s="23"/>
      <c r="C28" s="23"/>
      <c r="D28" s="59" t="s">
        <v>73</v>
      </c>
      <c r="E28" s="24"/>
      <c r="F28" s="25">
        <f t="shared" si="6"/>
        <v>0</v>
      </c>
      <c r="G28" s="25">
        <f t="shared" si="7"/>
        <v>0</v>
      </c>
    </row>
    <row r="29" spans="1:7" ht="30" customHeight="1" x14ac:dyDescent="0.3">
      <c r="B29" s="66"/>
      <c r="C29" s="66"/>
      <c r="D29" s="62" t="s">
        <v>73</v>
      </c>
      <c r="E29" s="65"/>
      <c r="F29" s="69">
        <f t="shared" si="6"/>
        <v>0</v>
      </c>
      <c r="G29" s="69">
        <f t="shared" si="7"/>
        <v>0</v>
      </c>
    </row>
    <row r="30" spans="1:7" ht="30" customHeight="1" x14ac:dyDescent="0.25">
      <c r="B30" s="44" t="s">
        <v>59</v>
      </c>
      <c r="C30" s="44"/>
      <c r="D30" s="44"/>
      <c r="E30" s="44"/>
      <c r="F30" s="78">
        <f>SUBTOTAL(109,TermékekÉrtékesítése[Becsült összes])</f>
        <v>0</v>
      </c>
      <c r="G30" s="78">
        <f>SUBTOTAL(109,TermékekÉrtékesítése[Tényleges összes])</f>
        <v>0</v>
      </c>
    </row>
    <row r="31" spans="1:7" ht="30" customHeight="1" x14ac:dyDescent="0.3">
      <c r="B31" s="2"/>
      <c r="C31" s="2"/>
      <c r="D31" s="2"/>
      <c r="E31" s="5"/>
      <c r="F31" s="2"/>
      <c r="G31" s="2"/>
    </row>
  </sheetData>
  <mergeCells count="2">
    <mergeCell ref="F3:G3"/>
    <mergeCell ref="B2:G2"/>
  </mergeCells>
  <phoneticPr fontId="2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showGridLines="0" zoomScaleNormal="100" workbookViewId="0"/>
  </sheetViews>
  <sheetFormatPr defaultColWidth="8.88671875" defaultRowHeight="13.5" x14ac:dyDescent="0.25"/>
  <cols>
    <col min="1" max="1" width="6.88671875" style="47" customWidth="1"/>
    <col min="2" max="2" width="53.44140625" style="1" customWidth="1"/>
    <col min="3" max="4" width="32.21875" style="1" customWidth="1"/>
    <col min="5" max="5" width="2.77734375" style="1" customWidth="1"/>
    <col min="6" max="16384" width="8.88671875" style="1"/>
  </cols>
  <sheetData>
    <row r="1" spans="1:16" ht="12.75" customHeight="1" x14ac:dyDescent="0.3">
      <c r="A1" s="47" t="s">
        <v>96</v>
      </c>
      <c r="B1" s="13"/>
      <c r="C1" s="45"/>
      <c r="D1" s="28"/>
      <c r="F1"/>
      <c r="G1"/>
      <c r="H1"/>
      <c r="I1"/>
      <c r="J1"/>
      <c r="K1"/>
      <c r="L1"/>
      <c r="M1"/>
      <c r="N1"/>
      <c r="O1"/>
      <c r="P1"/>
    </row>
    <row r="2" spans="1:16" ht="145.5" customHeight="1" thickBot="1" x14ac:dyDescent="0.35">
      <c r="A2" s="47" t="s">
        <v>47</v>
      </c>
      <c r="B2" s="83" t="str">
        <f>Kiadások!B2</f>
        <v>Esemény költségvetése: 
Esemény neve</v>
      </c>
      <c r="C2" s="83"/>
      <c r="D2" s="83"/>
      <c r="F2"/>
      <c r="G2"/>
      <c r="H2"/>
      <c r="I2"/>
      <c r="J2"/>
      <c r="K2"/>
      <c r="L2"/>
      <c r="M2"/>
      <c r="N2"/>
      <c r="O2"/>
      <c r="P2"/>
    </row>
    <row r="3" spans="1:16" ht="42" customHeight="1" x14ac:dyDescent="0.3">
      <c r="A3" s="47" t="s">
        <v>78</v>
      </c>
      <c r="C3" s="81" t="s">
        <v>82</v>
      </c>
      <c r="D3" s="81"/>
      <c r="F3"/>
      <c r="G3"/>
      <c r="H3"/>
      <c r="I3"/>
      <c r="J3"/>
      <c r="K3"/>
      <c r="L3"/>
      <c r="M3"/>
      <c r="N3"/>
      <c r="O3"/>
      <c r="P3"/>
    </row>
    <row r="4" spans="1:16" ht="51.75" customHeight="1" x14ac:dyDescent="0.3">
      <c r="C4" s="12"/>
      <c r="E4"/>
      <c r="F4"/>
      <c r="G4"/>
      <c r="H4"/>
      <c r="I4"/>
      <c r="J4"/>
      <c r="K4"/>
      <c r="L4"/>
      <c r="M4"/>
      <c r="N4"/>
      <c r="O4"/>
      <c r="P4"/>
    </row>
    <row r="5" spans="1:16" ht="18" customHeight="1" x14ac:dyDescent="0.25">
      <c r="A5" s="47" t="s">
        <v>84</v>
      </c>
      <c r="B5" s="55" t="s">
        <v>83</v>
      </c>
      <c r="C5" s="7" t="s">
        <v>30</v>
      </c>
      <c r="D5" s="7" t="s">
        <v>31</v>
      </c>
    </row>
    <row r="6" spans="1:16" ht="18" customHeight="1" x14ac:dyDescent="0.25">
      <c r="A6" s="48"/>
      <c r="B6" s="56" t="s">
        <v>57</v>
      </c>
      <c r="C6" s="30">
        <f>Bevétel!F5</f>
        <v>1936</v>
      </c>
      <c r="D6" s="30">
        <f>Bevétel!G5</f>
        <v>1831</v>
      </c>
    </row>
    <row r="7" spans="1:16" ht="18" customHeight="1" x14ac:dyDescent="0.25">
      <c r="B7" s="57" t="s">
        <v>9</v>
      </c>
      <c r="C7" s="31">
        <f>Kiadások!G5</f>
        <v>1145</v>
      </c>
      <c r="D7" s="31">
        <f>Kiadások!H5</f>
        <v>395</v>
      </c>
    </row>
    <row r="8" spans="1:16" ht="18" customHeight="1" x14ac:dyDescent="0.25">
      <c r="B8" s="58" t="s">
        <v>80</v>
      </c>
      <c r="C8" s="79">
        <f>C6-C7</f>
        <v>791</v>
      </c>
      <c r="D8" s="79">
        <f>D6-D7</f>
        <v>1436</v>
      </c>
    </row>
    <row r="9" spans="1:16" ht="408.95" customHeight="1" x14ac:dyDescent="0.25">
      <c r="A9" s="47" t="s">
        <v>79</v>
      </c>
      <c r="B9" s="70" t="s">
        <v>81</v>
      </c>
      <c r="C9" s="70"/>
      <c r="D9" s="70"/>
      <c r="E9" s="70"/>
    </row>
    <row r="10" spans="1:16" x14ac:dyDescent="0.25">
      <c r="B10" s="84"/>
      <c r="C10" s="84"/>
      <c r="D10" s="84"/>
    </row>
  </sheetData>
  <mergeCells count="3">
    <mergeCell ref="B2:D2"/>
    <mergeCell ref="C3:D3"/>
    <mergeCell ref="B10:D10"/>
  </mergeCells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Kezdés</vt:lpstr>
      <vt:lpstr>Kiadások</vt:lpstr>
      <vt:lpstr>Bevétel</vt:lpstr>
      <vt:lpstr>Összegzés</vt:lpstr>
      <vt:lpstr>Bevétel!Nyomtatási_terület</vt:lpstr>
      <vt:lpstr>Összegzés!Nyomtatási_terület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2019-01-22T08:26:54Z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