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650" windowHeight="12495"/>
  </bookViews>
  <sheets>
    <sheet name="ADATOK" sheetId="1" r:id="rId1"/>
    <sheet name="MÉRETEK" sheetId="2" r:id="rId2"/>
    <sheet name="SÚLY ÉS TESTTÖMEGINDEX" sheetId="3" r:id="rId3"/>
    <sheet name="SÚLY ÉS TESTZSÍRSZÁZALÉK" sheetId="4" r:id="rId4"/>
  </sheets>
  <definedNames>
    <definedName name="Cím1">Adatok[[#Headers],[Dátum]]</definedName>
    <definedName name="HeightCentimeters">ADATOK!$L$3</definedName>
    <definedName name="HeightMeters">ADATOK!$L$2</definedName>
    <definedName name="_xlnm.Print_Titles" localSheetId="0">ADATOK!$6:$6</definedName>
    <definedName name="RngBFP">OFFSET(Adatok[[#Headers],[Becsült testzsírszázalék]],1,0,COUNTA(Adatok[Dátum]))</definedName>
    <definedName name="RngBFW">OFFSET(Adatok[[#Headers],[Becsült testzsírsúly]],1,0,COUNTA(Adatok[Dátum]))</definedName>
    <definedName name="RngBMI">OFFSET(Adatok[[#Headers],[Becsült testtömegindex]],1,0,COUNTA(Adatok[Dátum]))</definedName>
    <definedName name="RngChest">OFFSET(Adatok[[#Headers],[Mellszélesség (cm)]],1,0,COUNTA(Adatok[Dátum]))</definedName>
    <definedName name="RngDate">OFFSET(Adatok[[#Headers],[Dátum]],1,0,COUNTA(Adatok[Dátum]))</definedName>
    <definedName name="RngForearm">OFFSET(Adatok[[#Headers],[Alkar (cm)]],1,0,COUNTA(Adatok[Dátum]))</definedName>
    <definedName name="RngHips">OFFSET(Adatok[[#Headers],[Csípő körfogata (cm)]],1,0,COUNTA(Adatok[Dátum]))</definedName>
    <definedName name="RngLBW">OFFSET(Adatok[[#Headers],[Becsült zsírmentes testtömeg]],1,0,COUNTA(Adatok[Dátum]))</definedName>
    <definedName name="RngWaist">OFFSET(Adatok[[#Headers],[Derékbőség (cm)]],1,0,COUNTA(Adatok[Dátum]))</definedName>
    <definedName name="RngWeight">OFFSET(Adatok[[#Headers],[Súly (kg)]],1,0,COUNTA(Adatok[Dátum]))</definedName>
    <definedName name="RngWrist">OFFSET(Adatok[[#Headers],[Csukló (cm)]],1,0,COUNTA(Adatok[Dátum]))</definedName>
    <definedName name="SorCímTerület1..L4">ADATOK!$K$2</definedName>
    <definedName name="TotalHeight">ADATOK!$L$4</definedName>
  </definedNames>
  <calcPr calcId="171027"/>
</workbook>
</file>

<file path=xl/calcChain.xml><?xml version="1.0" encoding="utf-8"?>
<calcChain xmlns="http://schemas.openxmlformats.org/spreadsheetml/2006/main">
  <c r="B7" i="1" l="1"/>
  <c r="I7" i="1"/>
  <c r="J7" i="1" s="1"/>
  <c r="K7" i="1" s="1"/>
  <c r="B8" i="1"/>
  <c r="I8" i="1"/>
  <c r="J8" i="1" s="1"/>
  <c r="K8" i="1" s="1"/>
  <c r="B9" i="1"/>
  <c r="I9" i="1"/>
  <c r="J9" i="1" s="1"/>
  <c r="K9" i="1" s="1"/>
  <c r="B10" i="1"/>
  <c r="I10" i="1"/>
  <c r="J10" i="1" s="1"/>
  <c r="K10" i="1" s="1"/>
  <c r="B11" i="1"/>
  <c r="I11" i="1"/>
  <c r="J11" i="1" s="1"/>
  <c r="K11" i="1" s="1"/>
  <c r="B12" i="1"/>
  <c r="I12" i="1"/>
  <c r="J12" i="1" s="1"/>
  <c r="K12" i="1" s="1"/>
  <c r="L4" i="1" l="1"/>
  <c r="L8" i="1" l="1"/>
  <c r="L12" i="1"/>
  <c r="L10" i="1"/>
  <c r="L7" i="1"/>
  <c r="L11" i="1"/>
  <c r="L9" i="1"/>
</calcChain>
</file>

<file path=xl/sharedStrings.xml><?xml version="1.0" encoding="utf-8"?>
<sst xmlns="http://schemas.openxmlformats.org/spreadsheetml/2006/main" count="16" uniqueCount="16">
  <si>
    <r>
      <t xml:space="preserve">EDZÉSHATÉKONYSÁG-KÖVETÉSI DIAGRAM </t>
    </r>
    <r>
      <rPr>
        <b/>
        <sz val="22"/>
        <color theme="3"/>
        <rFont val="Century Gothic"/>
        <family val="2"/>
        <scheme val="major"/>
      </rPr>
      <t>NŐKNEK</t>
    </r>
  </si>
  <si>
    <t>Utasítások: Frissítse a magasságadatokat a jobbra lévő L2 és L3 cellában. Cserélje le az alábbi Adatok táblázat első hét oszlopának mintaadatait; az utolsó négy (szürke) oszlopot a sablon automatikusan kiszámítja. Ellenőrizze a MÉRETEK, a SÚLY ÉS TESTTÖMEGINDEX, valamint a SÚLY ÉS TESTZSÍRSZÁZALÉK munkalap értékeiben elért haladását a munkafüzet megfelelő diagramjain és munkalapjain.</t>
  </si>
  <si>
    <t>Dátum</t>
  </si>
  <si>
    <t>Súly (kg)</t>
  </si>
  <si>
    <t>Mellszélesség (cm)</t>
  </si>
  <si>
    <t>Derékbőség (cm)</t>
  </si>
  <si>
    <t>Csípő körfogata (cm)</t>
  </si>
  <si>
    <t>Csukló (cm)</t>
  </si>
  <si>
    <t>Alkar (cm)</t>
  </si>
  <si>
    <t>Becsült zsírmentes testtömeg</t>
  </si>
  <si>
    <t>Becsült testzsírsúly</t>
  </si>
  <si>
    <t>Magasság (m)</t>
  </si>
  <si>
    <t>Magasság (cm)</t>
  </si>
  <si>
    <t>Összesen (cm)</t>
  </si>
  <si>
    <t>Becsült testzsírszázalék</t>
  </si>
  <si>
    <t>Becsült testtömegindex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</si>
</sst>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_ ;\-#,##0.00\ "/>
    <numFmt numFmtId="165" formatCode="yyyy/\ m/\ d\.;@"/>
    <numFmt numFmtId="166" formatCode="#,##0_ ;\-#,##0\ "/>
  </numFmts>
  <fonts count="21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2"/>
      <color theme="3"/>
      <name val="Century Gothic"/>
      <family val="2"/>
      <scheme val="major"/>
    </font>
    <font>
      <sz val="11"/>
      <name val="Corbel"/>
      <family val="2"/>
      <scheme val="minor"/>
    </font>
    <font>
      <sz val="18"/>
      <color theme="3"/>
      <name val="Century Gothic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Protection="0">
      <alignment horizontal="left"/>
    </xf>
    <xf numFmtId="164" fontId="5" fillId="0" borderId="0" applyFont="0" applyFill="0" applyBorder="0" applyAlignment="0" applyProtection="0"/>
    <xf numFmtId="166" fontId="5" fillId="0" borderId="0" applyFont="0" applyFill="0" applyBorder="0" applyProtection="0">
      <alignment horizontal="left" vertical="center" indent="1"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>
      <alignment wrapText="1"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4" applyNumberFormat="0" applyAlignment="0" applyProtection="0"/>
    <xf numFmtId="0" fontId="13" fillId="9" borderId="5" applyNumberFormat="0" applyAlignment="0" applyProtection="0"/>
    <xf numFmtId="0" fontId="14" fillId="9" borderId="4" applyNumberFormat="0" applyAlignment="0" applyProtection="0"/>
    <xf numFmtId="0" fontId="15" fillId="0" borderId="6" applyNumberFormat="0" applyFill="0" applyAlignment="0" applyProtection="0"/>
    <xf numFmtId="0" fontId="16" fillId="10" borderId="7" applyNumberFormat="0" applyAlignment="0" applyProtection="0"/>
    <xf numFmtId="0" fontId="17" fillId="0" borderId="0" applyNumberFormat="0" applyFill="0" applyBorder="0" applyAlignment="0" applyProtection="0"/>
    <xf numFmtId="0" fontId="5" fillId="11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2">
    <xf numFmtId="0" fontId="0" fillId="0" borderId="0" xfId="0">
      <alignment wrapText="1"/>
    </xf>
    <xf numFmtId="0" fontId="3" fillId="0" borderId="0" xfId="0" applyFont="1">
      <alignment wrapText="1"/>
    </xf>
    <xf numFmtId="0" fontId="0" fillId="2" borderId="1" xfId="0" applyFont="1" applyFill="1" applyBorder="1" applyAlignment="1">
      <alignment horizontal="left" vertical="center" indent="3"/>
    </xf>
    <xf numFmtId="0" fontId="4" fillId="0" borderId="0" xfId="1" applyAlignment="1">
      <alignment horizontal="left" vertical="center"/>
    </xf>
    <xf numFmtId="0" fontId="0" fillId="0" borderId="1" xfId="0" applyFont="1" applyBorder="1" applyAlignment="1">
      <alignment horizontal="left" vertical="center" indent="3"/>
    </xf>
    <xf numFmtId="0" fontId="0" fillId="4" borderId="0" xfId="0" applyFont="1" applyFill="1" applyBorder="1">
      <alignment wrapText="1"/>
    </xf>
    <xf numFmtId="165" fontId="5" fillId="0" borderId="0" xfId="7">
      <alignment wrapText="1"/>
    </xf>
    <xf numFmtId="166" fontId="0" fillId="0" borderId="1" xfId="3" applyFont="1" applyBorder="1">
      <alignment horizontal="left" vertical="center" indent="1"/>
    </xf>
    <xf numFmtId="166" fontId="0" fillId="2" borderId="1" xfId="3" applyFont="1" applyFill="1" applyBorder="1">
      <alignment horizontal="left" vertical="center" indent="1"/>
    </xf>
    <xf numFmtId="164" fontId="5" fillId="0" borderId="0" xfId="2" applyFont="1" applyFill="1" applyBorder="1" applyAlignment="1"/>
    <xf numFmtId="164" fontId="5" fillId="3" borderId="0" xfId="2" applyFont="1" applyFill="1" applyBorder="1" applyAlignment="1"/>
    <xf numFmtId="0" fontId="0" fillId="0" borderId="0" xfId="0" applyFont="1" applyAlignmen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átum" xfId="7"/>
    <cellStyle name="Explanatory Text" xfId="22" builtinId="53" customBuiltin="1"/>
    <cellStyle name="Good" xfId="12" builtinId="26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6" builtinId="5" customBuiltin="1"/>
    <cellStyle name="Title" xfId="8" builtinId="15" customBuiltin="1"/>
    <cellStyle name="Total" xfId="23" builtinId="25" customBuiltin="1"/>
    <cellStyle name="Warning Text" xfId="20" builtinId="11" customBuiltin="1"/>
  </cellStyles>
  <dxfs count="11"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MÉRETEK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ADATOK!$D$6</c:f>
              <c:strCache>
                <c:ptCount val="1"/>
                <c:pt idx="0">
                  <c:v>Mellszélesség (cm)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[0]!RngDate</c:f>
              <c:numCache>
                <c:formatCode>yyyy/\ m/\ d\.;@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[0]!RngChest</c:f>
              <c:numCache>
                <c:formatCode>#,##0.00_ ;\-#,##0.00\ </c:formatCode>
                <c:ptCount val="6"/>
                <c:pt idx="0">
                  <c:v>78.7</c:v>
                </c:pt>
                <c:pt idx="1">
                  <c:v>78.7</c:v>
                </c:pt>
                <c:pt idx="2">
                  <c:v>78.7</c:v>
                </c:pt>
                <c:pt idx="3">
                  <c:v>78.7</c:v>
                </c:pt>
                <c:pt idx="4">
                  <c:v>78.7</c:v>
                </c:pt>
                <c:pt idx="5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1-44BB-AB4B-6099B36D52D1}"/>
            </c:ext>
          </c:extLst>
        </c:ser>
        <c:ser>
          <c:idx val="1"/>
          <c:order val="1"/>
          <c:tx>
            <c:strRef>
              <c:f>ADATOK!$E$6</c:f>
              <c:strCache>
                <c:ptCount val="1"/>
                <c:pt idx="0">
                  <c:v>Derékbőség (cm)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[0]!RngDate</c:f>
              <c:numCache>
                <c:formatCode>yyyy/\ m/\ d\.;@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[0]!RngWaist</c:f>
              <c:numCache>
                <c:formatCode>#,##0.00_ ;\-#,##0.00\ </c:formatCode>
                <c:ptCount val="6"/>
                <c:pt idx="0">
                  <c:v>66.040000000000006</c:v>
                </c:pt>
                <c:pt idx="1">
                  <c:v>66.040000000000006</c:v>
                </c:pt>
                <c:pt idx="2">
                  <c:v>66.040000000000006</c:v>
                </c:pt>
                <c:pt idx="3">
                  <c:v>66.040000000000006</c:v>
                </c:pt>
                <c:pt idx="4">
                  <c:v>66.040000000000006</c:v>
                </c:pt>
                <c:pt idx="5">
                  <c:v>66.040000000000006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1-44BB-AB4B-6099B36D52D1}"/>
            </c:ext>
          </c:extLst>
        </c:ser>
        <c:ser>
          <c:idx val="2"/>
          <c:order val="2"/>
          <c:tx>
            <c:strRef>
              <c:f>ADATOK!$F$6</c:f>
              <c:strCache>
                <c:ptCount val="1"/>
                <c:pt idx="0">
                  <c:v>Csípő körfogata (cm)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[0]!RngDate</c:f>
              <c:numCache>
                <c:formatCode>yyyy/\ m/\ d\.;@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[0]!RngHips</c:f>
              <c:numCache>
                <c:formatCode>#,##0.00_ ;\-#,##0.00\ </c:formatCode>
                <c:ptCount val="6"/>
                <c:pt idx="0">
                  <c:v>88.9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A1-44BB-AB4B-6099B36D52D1}"/>
            </c:ext>
          </c:extLst>
        </c:ser>
        <c:ser>
          <c:idx val="3"/>
          <c:order val="3"/>
          <c:tx>
            <c:strRef>
              <c:f>ADATOK!$G$6</c:f>
              <c:strCache>
                <c:ptCount val="1"/>
                <c:pt idx="0">
                  <c:v>Csukló (cm)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[0]!RngDate</c:f>
              <c:numCache>
                <c:formatCode>yyyy/\ m/\ d\.;@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[0]!RngWrist</c:f>
              <c:numCache>
                <c:formatCode>#,##0.00_ ;\-#,##0.00\ </c:formatCode>
                <c:ptCount val="6"/>
                <c:pt idx="0">
                  <c:v>15.24</c:v>
                </c:pt>
                <c:pt idx="1">
                  <c:v>15.24</c:v>
                </c:pt>
                <c:pt idx="2">
                  <c:v>15.24</c:v>
                </c:pt>
                <c:pt idx="3">
                  <c:v>15.24</c:v>
                </c:pt>
                <c:pt idx="4">
                  <c:v>15.24</c:v>
                </c:pt>
                <c:pt idx="5">
                  <c:v>15.24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A1-44BB-AB4B-6099B36D52D1}"/>
            </c:ext>
          </c:extLst>
        </c:ser>
        <c:ser>
          <c:idx val="4"/>
          <c:order val="4"/>
          <c:tx>
            <c:strRef>
              <c:f>ADATOK!$H$6</c:f>
              <c:strCache>
                <c:ptCount val="1"/>
                <c:pt idx="0">
                  <c:v>Alkar (cm)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[0]!RngDate</c:f>
              <c:numCache>
                <c:formatCode>yyyy/\ m/\ d\.;@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[0]!RngForearm</c:f>
              <c:numCache>
                <c:formatCode>#,##0.00_ ;\-#,##0.00\ </c:formatCode>
                <c:ptCount val="6"/>
                <c:pt idx="0">
                  <c:v>24.13</c:v>
                </c:pt>
                <c:pt idx="1">
                  <c:v>24.13</c:v>
                </c:pt>
                <c:pt idx="2">
                  <c:v>24.13</c:v>
                </c:pt>
                <c:pt idx="3">
                  <c:v>24.13</c:v>
                </c:pt>
                <c:pt idx="4">
                  <c:v>24.13</c:v>
                </c:pt>
                <c:pt idx="5">
                  <c:v>24.13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A1-44BB-AB4B-6099B36D5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96000"/>
        <c:axId val="133146016"/>
      </c:lineChart>
      <c:dateAx>
        <c:axId val="132596000"/>
        <c:scaling>
          <c:orientation val="minMax"/>
        </c:scaling>
        <c:delete val="0"/>
        <c:axPos val="b"/>
        <c:numFmt formatCode="yyyy/\ m/\ d\.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46016"/>
        <c:crosses val="autoZero"/>
        <c:auto val="1"/>
        <c:lblOffset val="100"/>
        <c:baseTimeUnit val="days"/>
      </c:dateAx>
      <c:valAx>
        <c:axId val="1331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9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SÚLY</a:t>
            </a:r>
            <a:r>
              <a:rPr lang="en-US" baseline="0"/>
              <a:t> ÉS TESTTÖMEGINDEX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ADATOK!$C$6</c:f>
              <c:strCache>
                <c:ptCount val="1"/>
                <c:pt idx="0">
                  <c:v>Súly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[0]!RngDate</c:f>
              <c:numCache>
                <c:formatCode>yyyy/\ m/\ d\.;@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[0]!RngWeight</c:f>
              <c:numCache>
                <c:formatCode>#,##0.00_ ;\-#,##0.00\ </c:formatCode>
                <c:ptCount val="6"/>
                <c:pt idx="0">
                  <c:v>58.5</c:v>
                </c:pt>
                <c:pt idx="1">
                  <c:v>58.5</c:v>
                </c:pt>
                <c:pt idx="2">
                  <c:v>58.5</c:v>
                </c:pt>
                <c:pt idx="3">
                  <c:v>58.5</c:v>
                </c:pt>
                <c:pt idx="4">
                  <c:v>58.5</c:v>
                </c:pt>
                <c:pt idx="5">
                  <c:v>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3-4230-A16C-895544D2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3080400"/>
        <c:axId val="132443856"/>
      </c:barChart>
      <c:lineChart>
        <c:grouping val="standard"/>
        <c:varyColors val="0"/>
        <c:ser>
          <c:idx val="2"/>
          <c:order val="1"/>
          <c:tx>
            <c:strRef>
              <c:f>ADATOK!$L$6</c:f>
              <c:strCache>
                <c:ptCount val="1"/>
                <c:pt idx="0">
                  <c:v>Becsült testtömegindex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[0]!RngDate</c:f>
              <c:numCache>
                <c:formatCode>yyyy/\ m/\ d\.;@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[0]!RngBMI</c:f>
              <c:numCache>
                <c:formatCode>#,##0.00_ ;\-#,##0.00\ </c:formatCode>
                <c:ptCount val="6"/>
                <c:pt idx="0">
                  <c:v>20.727040816326532</c:v>
                </c:pt>
                <c:pt idx="1">
                  <c:v>20.727040816326532</c:v>
                </c:pt>
                <c:pt idx="2">
                  <c:v>20.727040816326532</c:v>
                </c:pt>
                <c:pt idx="3">
                  <c:v>20.727040816326532</c:v>
                </c:pt>
                <c:pt idx="4">
                  <c:v>20.727040816326532</c:v>
                </c:pt>
                <c:pt idx="5">
                  <c:v>20.727040816326532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3-4230-A16C-895544D2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47696"/>
        <c:axId val="132446288"/>
      </c:lineChart>
      <c:dateAx>
        <c:axId val="133080400"/>
        <c:scaling>
          <c:orientation val="minMax"/>
        </c:scaling>
        <c:delete val="0"/>
        <c:axPos val="b"/>
        <c:numFmt formatCode="yyyy/\ m/\ d\.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43856"/>
        <c:crosses val="autoZero"/>
        <c:auto val="1"/>
        <c:lblOffset val="100"/>
        <c:baseTimeUnit val="days"/>
      </c:dateAx>
      <c:valAx>
        <c:axId val="13244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80400"/>
        <c:crosses val="autoZero"/>
        <c:crossBetween val="between"/>
      </c:valAx>
      <c:valAx>
        <c:axId val="132446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Testtömegindex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47696"/>
        <c:crosses val="max"/>
        <c:crossBetween val="between"/>
      </c:valAx>
      <c:dateAx>
        <c:axId val="132447696"/>
        <c:scaling>
          <c:orientation val="minMax"/>
        </c:scaling>
        <c:delete val="1"/>
        <c:axPos val="b"/>
        <c:numFmt formatCode="yyyy/\ m/\ d\.;@" sourceLinked="1"/>
        <c:majorTickMark val="out"/>
        <c:minorTickMark val="none"/>
        <c:tickLblPos val="nextTo"/>
        <c:crossAx val="1324462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SÚLY ÉS TESTZSÍRSZÁZALÉK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ADATOK!$J$6</c:f>
              <c:strCache>
                <c:ptCount val="1"/>
                <c:pt idx="0">
                  <c:v>Becsült testzsírsúly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[0]!RngDate</c:f>
              <c:numCache>
                <c:formatCode>yyyy/\ m/\ d\.;@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[0]!RngBFW</c:f>
              <c:numCache>
                <c:formatCode>#,##0.00_ ;\-#,##0.00\ </c:formatCode>
                <c:ptCount val="6"/>
                <c:pt idx="0">
                  <c:v>14.669293845923569</c:v>
                </c:pt>
                <c:pt idx="1">
                  <c:v>14.669293845923569</c:v>
                </c:pt>
                <c:pt idx="2">
                  <c:v>14.669293845923569</c:v>
                </c:pt>
                <c:pt idx="3">
                  <c:v>14.669293845923569</c:v>
                </c:pt>
                <c:pt idx="4">
                  <c:v>14.669293845923569</c:v>
                </c:pt>
                <c:pt idx="5">
                  <c:v>14.669293845923569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6-4EF1-859A-4D5C0E71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3083160"/>
        <c:axId val="134150160"/>
      </c:barChart>
      <c:lineChart>
        <c:grouping val="standard"/>
        <c:varyColors val="0"/>
        <c:ser>
          <c:idx val="1"/>
          <c:order val="1"/>
          <c:tx>
            <c:strRef>
              <c:f>ADATOK!$K$6</c:f>
              <c:strCache>
                <c:ptCount val="1"/>
                <c:pt idx="0">
                  <c:v>Becsült testzsírszázalék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ADATOK!$B$7:$B$12</c:f>
              <c:numCache>
                <c:formatCode>yyyy/\ m/\ d\.;@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[0]!RngBFP</c:f>
              <c:numCache>
                <c:formatCode>#,##0.00_ ;\-#,##0.00\ </c:formatCode>
                <c:ptCount val="6"/>
                <c:pt idx="0">
                  <c:v>25.075715975937726</c:v>
                </c:pt>
                <c:pt idx="1">
                  <c:v>25.075715975937726</c:v>
                </c:pt>
                <c:pt idx="2">
                  <c:v>25.075715975937726</c:v>
                </c:pt>
                <c:pt idx="3">
                  <c:v>25.075715975937726</c:v>
                </c:pt>
                <c:pt idx="4">
                  <c:v>25.075715975937726</c:v>
                </c:pt>
                <c:pt idx="5">
                  <c:v>25.075715975937726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6-4EF1-859A-4D5C0E71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38736"/>
        <c:axId val="133532208"/>
      </c:lineChart>
      <c:dateAx>
        <c:axId val="133083160"/>
        <c:scaling>
          <c:orientation val="minMax"/>
        </c:scaling>
        <c:delete val="0"/>
        <c:axPos val="b"/>
        <c:numFmt formatCode="yyyy/\ m/\ d\.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50160"/>
        <c:crosses val="autoZero"/>
        <c:auto val="1"/>
        <c:lblOffset val="100"/>
        <c:baseTimeUnit val="days"/>
      </c:dateAx>
      <c:valAx>
        <c:axId val="13415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83160"/>
        <c:crosses val="autoZero"/>
        <c:crossBetween val="between"/>
      </c:valAx>
      <c:valAx>
        <c:axId val="1335322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testzsírszázalék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38736"/>
        <c:crosses val="max"/>
        <c:crossBetween val="between"/>
      </c:valAx>
      <c:dateAx>
        <c:axId val="133538736"/>
        <c:scaling>
          <c:orientation val="minMax"/>
        </c:scaling>
        <c:delete val="1"/>
        <c:axPos val="b"/>
        <c:numFmt formatCode="yyyy/\ m/\ d\.;@" sourceLinked="1"/>
        <c:majorTickMark val="out"/>
        <c:minorTickMark val="none"/>
        <c:tickLblPos val="nextTo"/>
        <c:crossAx val="133532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4" tint="-0.249977111117893"/>
  </sheetPr>
  <sheetViews>
    <sheetView zoomScale="124" workbookViewId="0" zoomToFit="1"/>
  </sheetViews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6" tint="-0.249977111117893"/>
  </sheetPr>
  <sheetViews>
    <sheetView zoomScale="124" workbookViewId="0" zoomToFit="1"/>
  </sheetViews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8" tint="-0.249977111117893"/>
  </sheetPr>
  <sheetViews>
    <sheetView zoomScale="124" workbookViewId="0" zoomToFit="1"/>
  </sheetViews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1. diagram" descr="A Méretek diagram, amely a mellszélesség, a derékbőség, a csípőkörfogat, a csukló és az alkar mérete időbeli eltérésének arányát jeleníti m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1. diagram" descr="A Súly és testtömegindex diagram, amely a súly és a becsült testtömegindex időbeli eltérésének arányát jeleníti m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1. diagram" descr="A Súly és testzsírszázalék diagram, amely a súly és a becsült testzsírszázalék időbeli eltérésének arányát jeleníti m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Adatok" displayName="Adatok" ref="B6:L12" totalsRowShown="0" headerRowDxfId="10">
  <autoFilter ref="B6:L12"/>
  <tableColumns count="11">
    <tableColumn id="1" name="Dátum" dataCellStyle="Dátum"/>
    <tableColumn id="2" name="Súly (kg)" dataDxfId="9"/>
    <tableColumn id="3" name="Mellszélesség (cm)" dataDxfId="8"/>
    <tableColumn id="4" name="Derékbőség (cm)" dataDxfId="7"/>
    <tableColumn id="5" name="Csípő körfogata (cm)" dataDxfId="6"/>
    <tableColumn id="6" name="Csukló (cm)" dataDxfId="5"/>
    <tableColumn id="7" name="Alkar (cm)" dataDxfId="4"/>
    <tableColumn id="8" name="Becsült zsírmentes testtömeg" dataDxfId="3">
      <calculatedColumnFormula>((((Adatok[[#This Row],[Súly (kg)]]/0.45359)*0.732)+ 8.987)+((Adatok[[#This Row],[Csukló (cm)]]/2.54)/3.14)-((Adatok[[#This Row],[Derékbőség (cm)]]/2.54)*0.157)-((Adatok[[#This Row],[Csípő körfogata (cm)]]/2.54)*0.249)+((Adatok[[#This Row],[Alkar (cm)]]/2.54)*0.434))*0.45359</calculatedColumnFormula>
    </tableColumn>
    <tableColumn id="9" name="Becsült testzsírsúly" dataDxfId="2">
      <calculatedColumnFormula>Adatok[[#This Row],[Súly (kg)]]-Adatok[[#This Row],[Becsült zsírmentes testtömeg]]</calculatedColumnFormula>
    </tableColumn>
    <tableColumn id="10" name="Becsült testzsírszázalék" dataDxfId="1">
      <calculatedColumnFormula>(Adatok[[#This Row],[Becsült testzsírsúly]]*100)/Adatok[[#This Row],[Súly (kg)]]</calculatedColumnFormula>
    </tableColumn>
    <tableColumn id="11" name="Becsült testtömegindex" dataDxfId="0">
      <calculatedColumnFormula>C7/(TotalHeight/100)^2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dátumot és a méreteket, például a súlyt, a mellszélességet, derékbőséget, csípő körfogatát, a csukló és az alkar méretét. A sablon automatikusan kiszámítja az utolsó 4 oszlopot."/>
    </ext>
  </extLst>
</table>
</file>

<file path=xl/theme/theme1.xml><?xml version="1.0" encoding="utf-8"?>
<a:theme xmlns:a="http://schemas.openxmlformats.org/drawingml/2006/main" name="Fixed asset record">
  <a:themeElements>
    <a:clrScheme name="Fitness and weight loss chart for men (metric)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tness and weight loss chart for men (metric)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L12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4.25" style="1" customWidth="1"/>
    <col min="3" max="3" width="13.375" style="1" customWidth="1"/>
    <col min="4" max="6" width="20.5" style="1" customWidth="1"/>
    <col min="7" max="7" width="16" style="1" customWidth="1"/>
    <col min="8" max="8" width="14.25" style="1" customWidth="1"/>
    <col min="9" max="12" width="19.5" style="1" customWidth="1"/>
    <col min="13" max="13" width="2.625" customWidth="1"/>
  </cols>
  <sheetData>
    <row r="1" spans="2:12" ht="51.2" customHeight="1" x14ac:dyDescent="0.25">
      <c r="B1" s="3" t="s">
        <v>0</v>
      </c>
      <c r="C1"/>
      <c r="D1"/>
      <c r="E1"/>
      <c r="F1"/>
      <c r="G1"/>
      <c r="H1"/>
      <c r="I1"/>
      <c r="J1"/>
      <c r="K1"/>
      <c r="L1"/>
    </row>
    <row r="2" spans="2:12" ht="16.5" customHeight="1" x14ac:dyDescent="0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4" t="s">
        <v>11</v>
      </c>
      <c r="L2" s="7">
        <v>1</v>
      </c>
    </row>
    <row r="3" spans="2:12" ht="16.5" customHeight="1" x14ac:dyDescent="0.25">
      <c r="B3" s="11"/>
      <c r="C3" s="11"/>
      <c r="D3" s="11"/>
      <c r="E3" s="11"/>
      <c r="F3" s="11"/>
      <c r="G3" s="11"/>
      <c r="H3" s="11"/>
      <c r="I3" s="11"/>
      <c r="J3" s="11"/>
      <c r="K3" s="4" t="s">
        <v>12</v>
      </c>
      <c r="L3" s="7">
        <v>68</v>
      </c>
    </row>
    <row r="4" spans="2:12" ht="16.5" customHeight="1" x14ac:dyDescent="0.25">
      <c r="B4" s="11"/>
      <c r="C4" s="11"/>
      <c r="D4" s="11"/>
      <c r="E4" s="11"/>
      <c r="F4" s="11"/>
      <c r="G4" s="11"/>
      <c r="H4" s="11"/>
      <c r="I4" s="11"/>
      <c r="J4" s="11"/>
      <c r="K4" s="2" t="s">
        <v>13</v>
      </c>
      <c r="L4" s="8">
        <f>HeightMeters*100+HeightCentimeters</f>
        <v>168</v>
      </c>
    </row>
    <row r="5" spans="2:12" ht="15" x14ac:dyDescent="0.25">
      <c r="B5" s="11"/>
      <c r="C5" s="11"/>
      <c r="D5" s="11"/>
      <c r="E5" s="11"/>
      <c r="F5" s="11"/>
      <c r="G5" s="11"/>
      <c r="H5" s="11"/>
      <c r="I5" s="11"/>
      <c r="J5" s="11"/>
      <c r="K5"/>
      <c r="L5"/>
    </row>
    <row r="6" spans="2:12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14</v>
      </c>
      <c r="L6" s="5" t="s">
        <v>15</v>
      </c>
    </row>
    <row r="7" spans="2:12" ht="30" customHeight="1" x14ac:dyDescent="0.25">
      <c r="B7" s="6">
        <f ca="1">TODAY()-25</f>
        <v>43226</v>
      </c>
      <c r="C7" s="9">
        <v>58.5</v>
      </c>
      <c r="D7" s="9">
        <v>78.7</v>
      </c>
      <c r="E7" s="9">
        <v>66.040000000000006</v>
      </c>
      <c r="F7" s="9">
        <v>88.9</v>
      </c>
      <c r="G7" s="9">
        <v>15.24</v>
      </c>
      <c r="H7" s="9">
        <v>24.13</v>
      </c>
      <c r="I7" s="10">
        <f>((((Adatok[[#This Row],[Súly (kg)]]/0.45359)*0.732)+ 8.987)+((Adatok[[#This Row],[Csukló (cm)]]/2.54)/3.14)-((Adatok[[#This Row],[Derékbőség (cm)]]/2.54)*0.157)-((Adatok[[#This Row],[Csípő körfogata (cm)]]/2.54)*0.249)+((Adatok[[#This Row],[Alkar (cm)]]/2.54)*0.434))*0.45359</f>
        <v>43.830706154076431</v>
      </c>
      <c r="J7" s="10">
        <f>Adatok[[#This Row],[Súly (kg)]]-Adatok[[#This Row],[Becsült zsírmentes testtömeg]]</f>
        <v>14.669293845923569</v>
      </c>
      <c r="K7" s="10">
        <f>(Adatok[[#This Row],[Becsült testzsírsúly]]*100)/Adatok[[#This Row],[Súly (kg)]]</f>
        <v>25.075715975937726</v>
      </c>
      <c r="L7" s="10">
        <f t="shared" ref="L7:L12" si="0">C7/(TotalHeight/100)^2</f>
        <v>20.727040816326532</v>
      </c>
    </row>
    <row r="8" spans="2:12" ht="30" customHeight="1" x14ac:dyDescent="0.25">
      <c r="B8" s="6">
        <f ca="1">TODAY()-20</f>
        <v>43231</v>
      </c>
      <c r="C8" s="9">
        <v>58.5</v>
      </c>
      <c r="D8" s="9">
        <v>78.7</v>
      </c>
      <c r="E8" s="9">
        <v>66.040000000000006</v>
      </c>
      <c r="F8" s="9">
        <v>88.9</v>
      </c>
      <c r="G8" s="9">
        <v>15.24</v>
      </c>
      <c r="H8" s="9">
        <v>24.13</v>
      </c>
      <c r="I8" s="10">
        <f>((((Adatok[[#This Row],[Súly (kg)]]/0.45359)*0.732)+ 8.987)+((Adatok[[#This Row],[Csukló (cm)]]/2.54)/3.14)-((Adatok[[#This Row],[Derékbőség (cm)]]/2.54)*0.157)-((Adatok[[#This Row],[Csípő körfogata (cm)]]/2.54)*0.249)+((Adatok[[#This Row],[Alkar (cm)]]/2.54)*0.434))*0.45359</f>
        <v>43.830706154076431</v>
      </c>
      <c r="J8" s="10">
        <f>Adatok[[#This Row],[Súly (kg)]]-Adatok[[#This Row],[Becsült zsírmentes testtömeg]]</f>
        <v>14.669293845923569</v>
      </c>
      <c r="K8" s="10">
        <f>(Adatok[[#This Row],[Becsült testzsírsúly]]*100)/Adatok[[#This Row],[Súly (kg)]]</f>
        <v>25.075715975937726</v>
      </c>
      <c r="L8" s="10">
        <f t="shared" si="0"/>
        <v>20.727040816326532</v>
      </c>
    </row>
    <row r="9" spans="2:12" ht="30" customHeight="1" x14ac:dyDescent="0.25">
      <c r="B9" s="6">
        <f ca="1">TODAY()-15</f>
        <v>43236</v>
      </c>
      <c r="C9" s="9">
        <v>58.5</v>
      </c>
      <c r="D9" s="9">
        <v>78.7</v>
      </c>
      <c r="E9" s="9">
        <v>66.040000000000006</v>
      </c>
      <c r="F9" s="9">
        <v>88.9</v>
      </c>
      <c r="G9" s="9">
        <v>15.24</v>
      </c>
      <c r="H9" s="9">
        <v>24.13</v>
      </c>
      <c r="I9" s="10">
        <f>((((Adatok[[#This Row],[Súly (kg)]]/0.45359)*0.732)+ 8.987)+((Adatok[[#This Row],[Csukló (cm)]]/2.54)/3.14)-((Adatok[[#This Row],[Derékbőség (cm)]]/2.54)*0.157)-((Adatok[[#This Row],[Csípő körfogata (cm)]]/2.54)*0.249)+((Adatok[[#This Row],[Alkar (cm)]]/2.54)*0.434))*0.45359</f>
        <v>43.830706154076431</v>
      </c>
      <c r="J9" s="10">
        <f>Adatok[[#This Row],[Súly (kg)]]-Adatok[[#This Row],[Becsült zsírmentes testtömeg]]</f>
        <v>14.669293845923569</v>
      </c>
      <c r="K9" s="10">
        <f>(Adatok[[#This Row],[Becsült testzsírsúly]]*100)/Adatok[[#This Row],[Súly (kg)]]</f>
        <v>25.075715975937726</v>
      </c>
      <c r="L9" s="10">
        <f t="shared" si="0"/>
        <v>20.727040816326532</v>
      </c>
    </row>
    <row r="10" spans="2:12" ht="30" customHeight="1" x14ac:dyDescent="0.25">
      <c r="B10" s="6">
        <f ca="1">TODAY()-10</f>
        <v>43241</v>
      </c>
      <c r="C10" s="9">
        <v>58.5</v>
      </c>
      <c r="D10" s="9">
        <v>78.7</v>
      </c>
      <c r="E10" s="9">
        <v>66.040000000000006</v>
      </c>
      <c r="F10" s="9">
        <v>88.9</v>
      </c>
      <c r="G10" s="9">
        <v>15.24</v>
      </c>
      <c r="H10" s="9">
        <v>24.13</v>
      </c>
      <c r="I10" s="10">
        <f>((((Adatok[[#This Row],[Súly (kg)]]/0.45359)*0.732)+ 8.987)+((Adatok[[#This Row],[Csukló (cm)]]/2.54)/3.14)-((Adatok[[#This Row],[Derékbőség (cm)]]/2.54)*0.157)-((Adatok[[#This Row],[Csípő körfogata (cm)]]/2.54)*0.249)+((Adatok[[#This Row],[Alkar (cm)]]/2.54)*0.434))*0.45359</f>
        <v>43.830706154076431</v>
      </c>
      <c r="J10" s="10">
        <f>Adatok[[#This Row],[Súly (kg)]]-Adatok[[#This Row],[Becsült zsírmentes testtömeg]]</f>
        <v>14.669293845923569</v>
      </c>
      <c r="K10" s="10">
        <f>(Adatok[[#This Row],[Becsült testzsírsúly]]*100)/Adatok[[#This Row],[Súly (kg)]]</f>
        <v>25.075715975937726</v>
      </c>
      <c r="L10" s="10">
        <f t="shared" si="0"/>
        <v>20.727040816326532</v>
      </c>
    </row>
    <row r="11" spans="2:12" ht="30" customHeight="1" x14ac:dyDescent="0.25">
      <c r="B11" s="6">
        <f ca="1">TODAY()-5</f>
        <v>43246</v>
      </c>
      <c r="C11" s="9">
        <v>58.5</v>
      </c>
      <c r="D11" s="9">
        <v>78.7</v>
      </c>
      <c r="E11" s="9">
        <v>66.040000000000006</v>
      </c>
      <c r="F11" s="9">
        <v>88.9</v>
      </c>
      <c r="G11" s="9">
        <v>15.24</v>
      </c>
      <c r="H11" s="9">
        <v>24.13</v>
      </c>
      <c r="I11" s="10">
        <f>((((Adatok[[#This Row],[Súly (kg)]]/0.45359)*0.732)+ 8.987)+((Adatok[[#This Row],[Csukló (cm)]]/2.54)/3.14)-((Adatok[[#This Row],[Derékbőség (cm)]]/2.54)*0.157)-((Adatok[[#This Row],[Csípő körfogata (cm)]]/2.54)*0.249)+((Adatok[[#This Row],[Alkar (cm)]]/2.54)*0.434))*0.45359</f>
        <v>43.830706154076431</v>
      </c>
      <c r="J11" s="10">
        <f>Adatok[[#This Row],[Súly (kg)]]-Adatok[[#This Row],[Becsült zsírmentes testtömeg]]</f>
        <v>14.669293845923569</v>
      </c>
      <c r="K11" s="10">
        <f>(Adatok[[#This Row],[Becsült testzsírsúly]]*100)/Adatok[[#This Row],[Súly (kg)]]</f>
        <v>25.075715975937726</v>
      </c>
      <c r="L11" s="10">
        <f t="shared" si="0"/>
        <v>20.727040816326532</v>
      </c>
    </row>
    <row r="12" spans="2:12" ht="30" customHeight="1" x14ac:dyDescent="0.25">
      <c r="B12" s="6">
        <f ca="1">TODAY()</f>
        <v>43251</v>
      </c>
      <c r="C12" s="9">
        <v>58.5</v>
      </c>
      <c r="D12" s="9">
        <v>78.7</v>
      </c>
      <c r="E12" s="9">
        <v>66.040000000000006</v>
      </c>
      <c r="F12" s="9">
        <v>88.9</v>
      </c>
      <c r="G12" s="9">
        <v>15.24</v>
      </c>
      <c r="H12" s="9">
        <v>24.13</v>
      </c>
      <c r="I12" s="10">
        <f>((((Adatok[[#This Row],[Súly (kg)]]/0.45359)*0.732)+ 8.987)+((Adatok[[#This Row],[Csukló (cm)]]/2.54)/3.14)-((Adatok[[#This Row],[Derékbőség (cm)]]/2.54)*0.157)-((Adatok[[#This Row],[Csípő körfogata (cm)]]/2.54)*0.249)+((Adatok[[#This Row],[Alkar (cm)]]/2.54)*0.434))*0.45359</f>
        <v>43.830706154076431</v>
      </c>
      <c r="J12" s="10">
        <f>Adatok[[#This Row],[Súly (kg)]]-Adatok[[#This Row],[Becsült zsírmentes testtömeg]]</f>
        <v>14.669293845923569</v>
      </c>
      <c r="K12" s="10">
        <f>(Adatok[[#This Row],[Becsült testzsírsúly]]*100)/Adatok[[#This Row],[Súly (kg)]]</f>
        <v>25.075715975937726</v>
      </c>
      <c r="L12" s="10">
        <f t="shared" si="0"/>
        <v>20.727040816326532</v>
      </c>
    </row>
  </sheetData>
  <mergeCells count="1">
    <mergeCell ref="B2:J5"/>
  </mergeCells>
  <phoneticPr fontId="2" type="noConversion"/>
  <dataValidations count="19">
    <dataValidation allowBlank="1" showInputMessage="1" showErrorMessage="1" prompt="Ebben a munkafüzetben edzéshatékonyság-követést hozhat létre nők számára. A részleteket a munkalap Adatok táblázatában adhatja meg. A Méretek, a Testtömegindex és a Testzsírszázalék diagram más munkalapokon található" sqref="A1"/>
    <dataValidation allowBlank="1" showInputMessage="1" showErrorMessage="1" prompt="Ebben a cellában szerepel a munkalap címe. Az útmutatás az alábbi cellában olvasható" sqref="B1"/>
    <dataValidation allowBlank="1" showInputMessage="1" showErrorMessage="1" prompt="A jobbra lévő cellában adhatja meg a magasságot méterben" sqref="K2"/>
    <dataValidation allowBlank="1" showInputMessage="1" showErrorMessage="1" prompt="A jobbra lévő cellában adhatja meg a magasságot centiméterben" sqref="K3"/>
    <dataValidation allowBlank="1" showInputMessage="1" showErrorMessage="1" prompt="Ebben a cellában adhatja meg a magasságot méterben" sqref="L2"/>
    <dataValidation allowBlank="1" showInputMessage="1" showErrorMessage="1" prompt="Ebben a cellában adhatja meg a magasságot centiméterben" sqref="L3"/>
    <dataValidation allowBlank="1" showInputMessage="1" showErrorMessage="1" prompt="A jobbra lévő cellában a sablon automatikusan kiszámítja a teljes magasságot centiméterben" sqref="K4"/>
    <dataValidation allowBlank="1" showInputMessage="1" showErrorMessage="1" prompt="Ebben a cellában a sablon automatikusan kiszámítja a teljes magasságot centiméterben" sqref="L4"/>
    <dataValidation allowBlank="1" showInputMessage="1" showErrorMessage="1" prompt="Ebben az oszlopban adhatja meg a dátumokat. A címsor szűrőivel kereshet rá az adott bejegyzésekre" sqref="B6"/>
    <dataValidation allowBlank="1" showInputMessage="1" showErrorMessage="1" prompt="Ebben az oszlopban adhatja meg a súlyt kilogrammban" sqref="C6"/>
    <dataValidation allowBlank="1" showInputMessage="1" showErrorMessage="1" prompt="Ebben az oszlopban adhatja meg a mellszélesség értékét centiméterben" sqref="D6"/>
    <dataValidation allowBlank="1" showInputMessage="1" showErrorMessage="1" prompt="Ebben az oszlopban adhatja meg a derékbőség értékét centiméterben" sqref="E6"/>
    <dataValidation allowBlank="1" showInputMessage="1" showErrorMessage="1" prompt="Ebben az oszlopban adhatja meg a csípő körfogatát centiméterben" sqref="F6"/>
    <dataValidation allowBlank="1" showInputMessage="1" showErrorMessage="1" prompt="Ebben az oszlopban adhatja meg a csukló méretét centiméterben" sqref="G6"/>
    <dataValidation allowBlank="1" showInputMessage="1" showErrorMessage="1" prompt="Ebben az oszlopban adhatja meg az alkar méretét centiméterben" sqref="H6"/>
    <dataValidation allowBlank="1" showInputMessage="1" showErrorMessage="1" prompt="Ebben az oszlopban a program automatikusan kiszámítja a becsült zsírmentes testtömeget" sqref="I6"/>
    <dataValidation allowBlank="1" showInputMessage="1" showErrorMessage="1" prompt="Ebben az oszlopban a program automatikusan kiszámítja a becsült testzsírsúlyt" sqref="J6"/>
    <dataValidation allowBlank="1" showInputMessage="1" showErrorMessage="1" prompt="Ebben az oszlopban a program automatikusan kiszámítja a becsült testzsírszázalékot" sqref="K6"/>
    <dataValidation allowBlank="1" showInputMessage="1" showErrorMessage="1" prompt="Ebben az oszlopban a program automatikusan kiszámítja a becsült testtömegindexet" sqref="L6"/>
  </dataValidations>
  <printOptions horizontalCentered="1"/>
  <pageMargins left="0.4" right="0.4" top="0.4" bottom="0.4" header="0.3" footer="0.3"/>
  <pageSetup paperSize="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ADATOK</vt:lpstr>
      <vt:lpstr>MÉRETEK</vt:lpstr>
      <vt:lpstr>SÚLY ÉS TESTTÖMEGINDEX</vt:lpstr>
      <vt:lpstr>SÚLY ÉS TESTZSÍRSZÁZALÉK</vt:lpstr>
      <vt:lpstr>Cím1</vt:lpstr>
      <vt:lpstr>HeightCentimeters</vt:lpstr>
      <vt:lpstr>HeightMeters</vt:lpstr>
      <vt:lpstr>ADATOK!Print_Titles</vt:lpstr>
      <vt:lpstr>SorCímTerület1..L4</vt:lpstr>
      <vt:lpstr>TotalHeight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2018-05-31T08:28:12Z</dcterms:created>
  <dcterms:modified xsi:type="dcterms:W3CDTF">2018-05-31T08:28:12Z</dcterms:modified>
</cp:coreProperties>
</file>