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20490" windowHeight="6930" xr2:uid="{00000000-000D-0000-FFFF-FFFF00000000}"/>
  </bookViews>
  <sheets>
    <sheet name="Válasznyilvántartó" sheetId="1" r:id="rId1"/>
    <sheet name="Válaszösszesítő" sheetId="2" r:id="rId2"/>
  </sheets>
  <definedNames>
    <definedName name="Cím1">tblztMeghívások[[#Headers],[VENDÉG NEVE]]</definedName>
    <definedName name="ElküldveÖsszesen">tblztMeghívások[[#Totals],[ELKÜLDVE?]]</definedName>
    <definedName name="EsküvőDátuma">Válasznyilvántartó!$B$3</definedName>
    <definedName name="HátralévőNapok">EsküvőDátuma-TODAY()</definedName>
    <definedName name="_xlnm.Print_Titles" localSheetId="0">Válasznyilvántartó!$2:$3</definedName>
    <definedName name="Oszlopcímrégió1..B3.1">Válasznyilvántartó!$B$2</definedName>
    <definedName name="Oszlopcímrégió1..B3.2">Válaszösszesítő!$B$2</definedName>
    <definedName name="Oszlopcímrégió2..B5.1">Válasznyilvántartó!$B$4</definedName>
    <definedName name="Oszlopcímrégió2..B5.2">Válaszösszesítő!$B$4</definedName>
    <definedName name="Oszlopcímrégió3..B7.1">Válasznyilvántartó!$B$6</definedName>
    <definedName name="Oszlopcímrégió3..B7.2">Válaszösszesítő!$B$6</definedName>
    <definedName name="Oszlopcímrégió4..B9.1">Válasznyilvántartó!$B$8</definedName>
    <definedName name="Oszlopcímrégió4..B9.2">Válaszösszesítő!$B$8</definedName>
    <definedName name="Oszlopcímrégió5..B11.1">Válasznyilvántartó!$B$10</definedName>
    <definedName name="Oszlopcímrégió5..B11.2">Válaszösszesítő!$B$10</definedName>
    <definedName name="Oszlopcímrégió6..O15.2">Válaszösszesítő!$O$2</definedName>
    <definedName name="RésztvevőkÖsszesen">SUM(IF(tblztMeghívások[Válasz]="Igen",tblztMeghívások[HÁNYAN]))</definedName>
    <definedName name="TávolmaradókÖsszesen">SUMIFS(tblztMeghívások[HÁNYAN],tblztMeghívások[Válasz],"=Nem")</definedName>
    <definedName name="Válasz">tblztMeghívások[[#Totals],[Válasz]]</definedName>
    <definedName name="VálaszokÖsszesen">tblztMeghívások[[#Totals],[Válasz]]</definedName>
    <definedName name="VálaszraVár">tblztMeghívások[[#Totals],[ELKÜLDVE?]]-VálaszokÖsszesen</definedName>
    <definedName name="VálaszraVárÖsszesen">tblztMeghívások[[#Totals],[ELKÜLDVE?]]-tblztMeghívások[[#Totals],[Válasz]]</definedName>
  </definedNames>
  <calcPr calcId="162913"/>
</workbook>
</file>

<file path=xl/calcChain.xml><?xml version="1.0" encoding="utf-8"?>
<calcChain xmlns="http://schemas.openxmlformats.org/spreadsheetml/2006/main">
  <c r="G11" i="2" l="1"/>
  <c r="G10" i="2"/>
  <c r="G6" i="2"/>
  <c r="G5" i="2"/>
  <c r="B9" i="2"/>
  <c r="B7" i="2"/>
  <c r="B9" i="1"/>
  <c r="B7" i="1"/>
  <c r="G9" i="2" l="1"/>
  <c r="E15" i="1" l="1"/>
  <c r="F15" i="1"/>
  <c r="B11" i="2" l="1"/>
  <c r="B11" i="1"/>
  <c r="H9" i="2"/>
  <c r="H11" i="2"/>
  <c r="H10" i="2"/>
  <c r="G15" i="1" l="1"/>
  <c r="G4" i="2" l="1"/>
  <c r="H6" i="2" l="1"/>
  <c r="H4" i="2"/>
  <c r="H5" i="2"/>
  <c r="B3" i="1"/>
  <c r="B5" i="2" s="1"/>
  <c r="B5" i="1" l="1"/>
  <c r="B3" i="2"/>
</calcChain>
</file>

<file path=xl/sharedStrings.xml><?xml version="1.0" encoding="utf-8"?>
<sst xmlns="http://schemas.openxmlformats.org/spreadsheetml/2006/main" count="158" uniqueCount="54">
  <si>
    <t>ESKÜVŐ DÁTUMA</t>
  </si>
  <si>
    <t>HÁTRALÉVŐ NAP</t>
  </si>
  <si>
    <t>OTT LESZ</t>
  </si>
  <si>
    <t>NEM LESZ OTT</t>
  </si>
  <si>
    <t>VÁLASZRA VÁR</t>
  </si>
  <si>
    <t>esküvőimeghívó-nyilvántartás</t>
  </si>
  <si>
    <t>VENDÉG NEVE</t>
  </si>
  <si>
    <t>1. név</t>
  </si>
  <si>
    <t>2. név</t>
  </si>
  <si>
    <t>3. név</t>
  </si>
  <si>
    <t>4. név</t>
  </si>
  <si>
    <t>5. név</t>
  </si>
  <si>
    <t>6. név</t>
  </si>
  <si>
    <t>7. név</t>
  </si>
  <si>
    <t>8. név</t>
  </si>
  <si>
    <t>9. név</t>
  </si>
  <si>
    <t>10. név</t>
  </si>
  <si>
    <t>11. név</t>
  </si>
  <si>
    <t>ÖSSZESEN:</t>
  </si>
  <si>
    <t>ELKÜLDVE?</t>
  </si>
  <si>
    <t>Igen</t>
  </si>
  <si>
    <t>VÁLASZÖSSZESÍTŐ</t>
  </si>
  <si>
    <t>Válasz</t>
  </si>
  <si>
    <t>Nem</t>
  </si>
  <si>
    <t>Talán</t>
  </si>
  <si>
    <t>HÁNYAN</t>
  </si>
  <si>
    <t>VENDÉG</t>
  </si>
  <si>
    <t>1. házasulandó</t>
  </si>
  <si>
    <t>Egyéb</t>
  </si>
  <si>
    <t>2. házasulandó</t>
  </si>
  <si>
    <t>KAPCSOLAT</t>
  </si>
  <si>
    <t>Fivér</t>
  </si>
  <si>
    <t>Barát</t>
  </si>
  <si>
    <t>LAKCÍM</t>
  </si>
  <si>
    <t>Cím</t>
  </si>
  <si>
    <t>TELEPÜLÉS</t>
  </si>
  <si>
    <t>Település</t>
  </si>
  <si>
    <t>MEGYE</t>
  </si>
  <si>
    <t>Megye</t>
  </si>
  <si>
    <t>IRÁNYÍTÓSZÁM</t>
  </si>
  <si>
    <t>TELEFONSZÁM</t>
  </si>
  <si>
    <t>Telefonszám</t>
  </si>
  <si>
    <t>E-MAIL-CÍM</t>
  </si>
  <si>
    <t>valaki@example.com</t>
  </si>
  <si>
    <t>VÁLASZNYILVÁNTARTÓ</t>
  </si>
  <si>
    <t>IGEN</t>
  </si>
  <si>
    <t>NEM</t>
  </si>
  <si>
    <t>Ebben a cellában az Igen választ küldő vendégek számát típusok szerint ábrázoló csoportosított sáv diagram látható.</t>
  </si>
  <si>
    <t>Ebben a cellában a Nem választ küldő vendégek számát típusok szerint ábrázoló csoportosított sáv diagram látható.</t>
  </si>
  <si>
    <t>EGYÉB</t>
  </si>
  <si>
    <t>2. HÁZASULANDÓ</t>
  </si>
  <si>
    <t>1. HÁZASULANDÓ</t>
  </si>
  <si>
    <t>jegyzetek</t>
  </si>
  <si>
    <t>Válaszösszesítő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</si>
</sst>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yyyy\.\ m\.\ d\.;@"/>
    <numFmt numFmtId="167" formatCode="yyyy/\ m/\ d\.;@"/>
    <numFmt numFmtId="168" formatCode="[&gt;=3620000000]#\ \(##\)\ ###\-###;[&gt;=20000000]#\ \(##\)\ ###\-###;#\ \(#\)\ ###\-##\-##"/>
  </numFmts>
  <fonts count="30" x14ac:knownFonts="1">
    <font>
      <sz val="11"/>
      <color theme="1"/>
      <name val="Century"/>
      <family val="1"/>
      <scheme val="minor"/>
    </font>
    <font>
      <sz val="11"/>
      <color theme="1"/>
      <name val="Century"/>
      <family val="2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  <font>
      <sz val="11"/>
      <color rgb="FF006100"/>
      <name val="Century"/>
      <family val="2"/>
      <scheme val="minor"/>
    </font>
    <font>
      <sz val="11"/>
      <color rgb="FF9C0006"/>
      <name val="Century"/>
      <family val="2"/>
      <scheme val="minor"/>
    </font>
    <font>
      <sz val="11"/>
      <color rgb="FF9C5700"/>
      <name val="Century"/>
      <family val="2"/>
      <scheme val="minor"/>
    </font>
    <font>
      <sz val="11"/>
      <color rgb="FF3F3F76"/>
      <name val="Century"/>
      <family val="2"/>
      <scheme val="minor"/>
    </font>
    <font>
      <b/>
      <sz val="11"/>
      <color rgb="FF3F3F3F"/>
      <name val="Century"/>
      <family val="2"/>
      <scheme val="minor"/>
    </font>
    <font>
      <b/>
      <sz val="11"/>
      <color rgb="FFFA7D00"/>
      <name val="Century"/>
      <family val="2"/>
      <scheme val="minor"/>
    </font>
    <font>
      <sz val="11"/>
      <color rgb="FFFA7D00"/>
      <name val="Century"/>
      <family val="2"/>
      <scheme val="minor"/>
    </font>
    <font>
      <b/>
      <sz val="11"/>
      <color theme="0"/>
      <name val="Century"/>
      <family val="2"/>
      <scheme val="minor"/>
    </font>
    <font>
      <sz val="11"/>
      <color rgb="FFFF0000"/>
      <name val="Century"/>
      <family val="2"/>
      <scheme val="minor"/>
    </font>
    <font>
      <sz val="11"/>
      <color theme="0"/>
      <name val="Century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/>
    <xf numFmtId="0" fontId="12" fillId="7" borderId="1" applyProtection="0">
      <alignment horizontal="center"/>
    </xf>
    <xf numFmtId="0" fontId="6" fillId="2" borderId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horizontal="left" vertical="center" indent="1"/>
    </xf>
    <xf numFmtId="0" fontId="7" fillId="0" borderId="1" applyNumberFormat="0" applyFill="0" applyProtection="0">
      <alignment vertical="top"/>
    </xf>
    <xf numFmtId="0" fontId="4" fillId="6" borderId="0" applyNumberFormat="0" applyAlignment="0" applyProtection="0"/>
    <xf numFmtId="168" fontId="13" fillId="0" borderId="0" applyFill="0">
      <alignment horizontal="left" vertical="center" indent="1"/>
    </xf>
    <xf numFmtId="0" fontId="9" fillId="0" borderId="0" applyNumberFormat="0" applyFill="0" applyBorder="0" applyProtection="0">
      <alignment vertical="center"/>
    </xf>
    <xf numFmtId="0" fontId="10" fillId="6" borderId="0">
      <alignment horizontal="left" vertical="center"/>
    </xf>
    <xf numFmtId="0" fontId="10" fillId="0" borderId="2">
      <alignment vertical="center" wrapText="1"/>
    </xf>
    <xf numFmtId="0" fontId="10" fillId="0" borderId="1" applyNumberFormat="0" applyFont="0" applyFill="0" applyAlignment="0">
      <alignment vertical="center"/>
    </xf>
    <xf numFmtId="0" fontId="16" fillId="5" borderId="0" applyNumberFormat="0" applyBorder="0" applyAlignment="0">
      <alignment vertical="center"/>
    </xf>
    <xf numFmtId="167" fontId="8" fillId="4" borderId="0">
      <alignment horizontal="center"/>
    </xf>
    <xf numFmtId="1" fontId="8" fillId="4" borderId="0">
      <alignment horizontal="center"/>
    </xf>
    <xf numFmtId="0" fontId="12" fillId="7" borderId="0" applyProtection="0">
      <alignment horizontal="center"/>
    </xf>
    <xf numFmtId="0" fontId="1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6" applyNumberFormat="0" applyAlignment="0" applyProtection="0"/>
    <xf numFmtId="0" fontId="24" fillId="12" borderId="7" applyNumberFormat="0" applyAlignment="0" applyProtection="0"/>
    <xf numFmtId="0" fontId="25" fillId="12" borderId="6" applyNumberFormat="0" applyAlignment="0" applyProtection="0"/>
    <xf numFmtId="0" fontId="26" fillId="0" borderId="8" applyNumberFormat="0" applyFill="0" applyAlignment="0" applyProtection="0"/>
    <xf numFmtId="0" fontId="27" fillId="13" borderId="9" applyNumberFormat="0" applyAlignment="0" applyProtection="0"/>
    <xf numFmtId="0" fontId="28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168" fontId="13" fillId="0" borderId="0" xfId="9">
      <alignment horizontal="left" vertical="center" indent="1"/>
    </xf>
    <xf numFmtId="0" fontId="10" fillId="0" borderId="2" xfId="12">
      <alignment vertical="center" wrapText="1"/>
    </xf>
    <xf numFmtId="0" fontId="7" fillId="0" borderId="1" xfId="7">
      <alignment vertical="top"/>
    </xf>
    <xf numFmtId="0" fontId="12" fillId="7" borderId="1" xfId="3">
      <alignment horizontal="center"/>
    </xf>
    <xf numFmtId="14" fontId="2" fillId="5" borderId="0" xfId="14" applyNumberFormat="1" applyFont="1" applyAlignment="1">
      <alignment horizontal="center" vertical="top"/>
    </xf>
    <xf numFmtId="0" fontId="3" fillId="5" borderId="0" xfId="14" applyFont="1">
      <alignment vertical="center"/>
    </xf>
    <xf numFmtId="1" fontId="8" fillId="4" borderId="0" xfId="16">
      <alignment horizontal="center"/>
    </xf>
    <xf numFmtId="0" fontId="0" fillId="5" borderId="0" xfId="14" applyFont="1">
      <alignment vertical="center"/>
    </xf>
    <xf numFmtId="0" fontId="5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indent="1"/>
    </xf>
    <xf numFmtId="0" fontId="12" fillId="7" borderId="0" xfId="17">
      <alignment horizontal="center"/>
    </xf>
    <xf numFmtId="0" fontId="17" fillId="7" borderId="0" xfId="17" applyFont="1" applyAlignment="1">
      <alignment horizont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166" fontId="8" fillId="4" borderId="0" xfId="15" applyNumberFormat="1">
      <alignment horizontal="center"/>
    </xf>
    <xf numFmtId="0" fontId="0" fillId="2" borderId="0" xfId="0" applyNumberFormat="1" applyAlignment="1">
      <alignment horizontal="left" vertical="center" indent="1"/>
    </xf>
    <xf numFmtId="0" fontId="0" fillId="2" borderId="0" xfId="0">
      <alignment vertical="center"/>
    </xf>
    <xf numFmtId="0" fontId="18" fillId="2" borderId="0" xfId="2" applyFont="1" applyFill="1" applyAlignment="1">
      <alignment horizontal="center" vertical="center"/>
    </xf>
    <xf numFmtId="0" fontId="7" fillId="3" borderId="1" xfId="7" applyFill="1" applyAlignment="1">
      <alignment vertical="top"/>
    </xf>
    <xf numFmtId="0" fontId="13" fillId="2" borderId="0" xfId="2" applyFill="1" applyAlignment="1">
      <alignment horizontal="center" vertical="center"/>
    </xf>
    <xf numFmtId="0" fontId="7" fillId="2" borderId="1" xfId="7" applyFill="1">
      <alignment vertical="top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6" fillId="2" borderId="5" xfId="4" applyBorder="1">
      <alignment vertical="center"/>
    </xf>
    <xf numFmtId="0" fontId="6" fillId="2" borderId="0" xfId="4">
      <alignment vertical="center"/>
    </xf>
    <xf numFmtId="0" fontId="6" fillId="2" borderId="1" xfId="4" applyBorder="1">
      <alignment vertical="center"/>
    </xf>
    <xf numFmtId="0" fontId="6" fillId="2" borderId="4" xfId="4" applyBorder="1">
      <alignment vertical="center"/>
    </xf>
    <xf numFmtId="0" fontId="6" fillId="2" borderId="3" xfId="4" applyBorder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</cellXfs>
  <cellStyles count="58">
    <cellStyle name="20% - 1. jelölőszín" xfId="35" builtinId="30" customBuiltin="1"/>
    <cellStyle name="20% - 2. jelölőszín" xfId="39" builtinId="34" customBuiltin="1"/>
    <cellStyle name="20% - 3. jelölőszín" xfId="43" builtinId="38" customBuiltin="1"/>
    <cellStyle name="20% - 4. jelölőszín" xfId="47" builtinId="42" customBuiltin="1"/>
    <cellStyle name="20% - 5. jelölőszín" xfId="51" builtinId="46" customBuiltin="1"/>
    <cellStyle name="20% - 6. jelölőszín" xfId="55" builtinId="50" customBuiltin="1"/>
    <cellStyle name="40% - 1. jelölőszín" xfId="36" builtinId="31" customBuiltin="1"/>
    <cellStyle name="40% - 2. jelölőszín" xfId="40" builtinId="35" customBuiltin="1"/>
    <cellStyle name="40% - 3. jelölőszín" xfId="44" builtinId="39" customBuiltin="1"/>
    <cellStyle name="40% - 4. jelölőszín" xfId="48" builtinId="43" customBuiltin="1"/>
    <cellStyle name="40% - 5. jelölőszín" xfId="52" builtinId="47" customBuiltin="1"/>
    <cellStyle name="40% - 6. jelölőszín" xfId="56" builtinId="51" customBuiltin="1"/>
    <cellStyle name="60% - 1. jelölőszín" xfId="37" builtinId="32" customBuiltin="1"/>
    <cellStyle name="60% - 2. jelölőszín" xfId="41" builtinId="36" customBuiltin="1"/>
    <cellStyle name="60% - 3. jelölőszín" xfId="45" builtinId="40" customBuiltin="1"/>
    <cellStyle name="60% - 4. jelölőszín" xfId="49" builtinId="44" customBuiltin="1"/>
    <cellStyle name="60% - 5. jelölőszín" xfId="53" builtinId="48" customBuiltin="1"/>
    <cellStyle name="60% - 6. jelölőszín" xfId="57" builtinId="52" customBuiltin="1"/>
    <cellStyle name="Bevitel" xfId="27" builtinId="20" customBuiltin="1"/>
    <cellStyle name="Cím" xfId="7" builtinId="15" customBuiltin="1"/>
    <cellStyle name="Címsor 1" xfId="1" builtinId="16" customBuiltin="1"/>
    <cellStyle name="Címsor 2" xfId="3" builtinId="17" customBuiltin="1"/>
    <cellStyle name="Címsor 3" xfId="4" builtinId="18" customBuiltin="1"/>
    <cellStyle name="Címsor 4" xfId="10" builtinId="19" customBuiltin="1"/>
    <cellStyle name="Dátum" xfId="15" xr:uid="{00000000-0005-0000-0000-000000000000}"/>
    <cellStyle name="dupla elválasztó" xfId="13" xr:uid="{00000000-0005-0000-0000-000001000000}"/>
    <cellStyle name="Ellenőrzőcella" xfId="31" builtinId="23" customBuiltin="1"/>
    <cellStyle name="e-mail-cím" xfId="6" xr:uid="{00000000-0005-0000-0000-000002000000}"/>
    <cellStyle name="Ezres" xfId="19" builtinId="3" customBuiltin="1"/>
    <cellStyle name="Ezres [0]" xfId="20" builtinId="6" customBuiltin="1"/>
    <cellStyle name="Figyelmeztetés" xfId="32" builtinId="11" customBuiltin="1"/>
    <cellStyle name="Hivatkozás" xfId="2" builtinId="8" customBuiltin="1"/>
    <cellStyle name="Hivatkozott cella" xfId="30" builtinId="24" customBuiltin="1"/>
    <cellStyle name="Irányítószám" xfId="11" xr:uid="{00000000-0005-0000-0000-000012000000}"/>
    <cellStyle name="Jegyzet" xfId="33" builtinId="10" customBuiltin="1"/>
    <cellStyle name="Jelölőszín 1" xfId="34" builtinId="29" customBuiltin="1"/>
    <cellStyle name="Jelölőszín 2" xfId="38" builtinId="33" customBuiltin="1"/>
    <cellStyle name="Jelölőszín 3" xfId="42" builtinId="37" customBuiltin="1"/>
    <cellStyle name="Jelölőszín 4" xfId="46" builtinId="41" customBuiltin="1"/>
    <cellStyle name="Jelölőszín 5" xfId="50" builtinId="45" customBuiltin="1"/>
    <cellStyle name="Jelölőszín 6" xfId="54" builtinId="49" customBuiltin="1"/>
    <cellStyle name="Jó" xfId="24" builtinId="26" customBuiltin="1"/>
    <cellStyle name="Kimenet" xfId="28" builtinId="21" customBuiltin="1"/>
    <cellStyle name="Látott hivatkozás" xfId="5" builtinId="9" customBuiltin="1"/>
    <cellStyle name="Magyarázó szöveg" xfId="18" builtinId="53" customBuiltin="1"/>
    <cellStyle name="megjegyzések részletei" xfId="12" xr:uid="{00000000-0005-0000-0000-00000B000000}"/>
    <cellStyle name="Normál" xfId="0" builtinId="0" customBuiltin="1"/>
    <cellStyle name="Oldalsáv értékei" xfId="16" xr:uid="{00000000-0005-0000-0000-00000F000000}"/>
    <cellStyle name="Oldalsáv kitöltése" xfId="17" xr:uid="{00000000-0005-0000-0000-00000E000000}"/>
    <cellStyle name="Oldalsáv szegélye" xfId="14" xr:uid="{00000000-0005-0000-0000-00000D000000}"/>
    <cellStyle name="Összesen" xfId="8" builtinId="25" customBuiltin="1"/>
    <cellStyle name="Pénznem" xfId="21" builtinId="4" customBuiltin="1"/>
    <cellStyle name="Pénznem [0]" xfId="22" builtinId="7" customBuiltin="1"/>
    <cellStyle name="Rossz" xfId="25" builtinId="27" customBuiltin="1"/>
    <cellStyle name="Semleges" xfId="26" builtinId="28" customBuiltin="1"/>
    <cellStyle name="Számítás" xfId="29" builtinId="22" customBuiltin="1"/>
    <cellStyle name="Százalék" xfId="23" builtinId="5" customBuiltin="1"/>
    <cellStyle name="Telefonszám" xfId="9" xr:uid="{00000000-0005-0000-0000-00000C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hu-HU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vendégek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hu-HU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Válaszösszesítő!$F$4:$F$6</c:f>
              <c:strCache>
                <c:ptCount val="3"/>
                <c:pt idx="0">
                  <c:v>EGYÉB</c:v>
                </c:pt>
                <c:pt idx="1">
                  <c:v>2. HÁZASULANDÓ</c:v>
                </c:pt>
                <c:pt idx="2">
                  <c:v>1. HÁZASULANDÓ</c:v>
                </c:pt>
              </c:strCache>
            </c:strRef>
          </c:cat>
          <c:val>
            <c:numRef>
              <c:f>Válaszösszesítő!$G$9:$G$11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hu-HU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vendégek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hu-HU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V&#225;lasznyilv&#225;ntart&#243;'!A1"/><Relationship Id="rId1" Type="http://schemas.openxmlformats.org/officeDocument/2006/relationships/hyperlink" Target="#'V&#225;lasz&#246;sszes&#237;t&#337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V&#225;lasz&#246;sszes&#237;t&#337;'!A1"/><Relationship Id="rId1" Type="http://schemas.openxmlformats.org/officeDocument/2006/relationships/hyperlink" Target="#'V&#225;lasznyilv&#225;ntart&#243;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115657</xdr:colOff>
      <xdr:row>0</xdr:row>
      <xdr:rowOff>9525</xdr:rowOff>
    </xdr:from>
    <xdr:to>
      <xdr:col>7</xdr:col>
      <xdr:colOff>724582</xdr:colOff>
      <xdr:row>0</xdr:row>
      <xdr:rowOff>430149</xdr:rowOff>
    </xdr:to>
    <xdr:sp macro="" textlink="">
      <xdr:nvSpPr>
        <xdr:cNvPr id="17" name="Válaszösszesítő" descr="Select to view RSVP Summary worksheet">
          <a:hlinkClick xmlns:r="http://schemas.openxmlformats.org/officeDocument/2006/relationships" r:id="rId1" tooltip="Ugrás a Válaszösszesítő munkalapra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459057" y="9525"/>
          <a:ext cx="21996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hu" sz="1100" spc="100" baseline="0">
              <a:solidFill>
                <a:schemeClr val="tx1"/>
              </a:solidFill>
              <a:latin typeface="Century" panose="02040604050505020304" pitchFamily="18" charset="0"/>
            </a:rPr>
            <a:t>VÁLASZÖSSZESÍTŐ</a:t>
          </a:r>
          <a:endParaRPr lang="en-US" sz="1000" spc="100" baseline="0">
            <a:solidFill>
              <a:schemeClr val="tx1"/>
            </a:solidFill>
            <a:latin typeface="Century" panose="02040604050505020304" pitchFamily="18" charset="0"/>
          </a:endParaRPr>
        </a:p>
      </xdr:txBody>
    </xdr:sp>
    <xdr:clientData fPrintsWithSheet="0"/>
  </xdr:twoCellAnchor>
  <xdr:twoCellAnchor editAs="oneCell">
    <xdr:from>
      <xdr:col>3</xdr:col>
      <xdr:colOff>60324</xdr:colOff>
      <xdr:row>0</xdr:row>
      <xdr:rowOff>9525</xdr:rowOff>
    </xdr:from>
    <xdr:to>
      <xdr:col>4</xdr:col>
      <xdr:colOff>945474</xdr:colOff>
      <xdr:row>0</xdr:row>
      <xdr:rowOff>581024</xdr:rowOff>
    </xdr:to>
    <xdr:grpSp>
      <xdr:nvGrpSpPr>
        <xdr:cNvPr id="3" name="Csoport 2" descr="RSVP Tracker">
          <a:hlinkClick xmlns:r="http://schemas.openxmlformats.org/officeDocument/2006/relationships" r:id="rId2" tooltip="Ugrás a Válasznyilvántartó munkalapr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98674" y="9525"/>
          <a:ext cx="2199600" cy="571499"/>
          <a:chOff x="2031999" y="9525"/>
          <a:chExt cx="1536192" cy="514349"/>
        </a:xfrm>
      </xdr:grpSpPr>
      <xdr:sp macro="" textlink="">
        <xdr:nvSpPr>
          <xdr:cNvPr id="18" name="Grafika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hu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VÁLASZNYILVÁNTARTÓ</a:t>
            </a:r>
          </a:p>
        </xdr:txBody>
      </xdr:sp>
      <xdr:sp macro="" textlink="">
        <xdr:nvSpPr>
          <xdr:cNvPr id="19" name="Grafika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p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hu" sz="1100">
              <a:solidFill>
                <a:schemeClr val="tx2"/>
              </a:solidFill>
              <a:latin typeface="Century" panose="02040604050505020304" pitchFamily="18" charset="0"/>
            </a:rPr>
            <a:t> Adja meg lent a nyilvántartóban használandó esküvői dátumot.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104774</xdr:colOff>
      <xdr:row>0</xdr:row>
      <xdr:rowOff>9525</xdr:rowOff>
    </xdr:from>
    <xdr:to>
      <xdr:col>4</xdr:col>
      <xdr:colOff>1104224</xdr:colOff>
      <xdr:row>0</xdr:row>
      <xdr:rowOff>430149</xdr:rowOff>
    </xdr:to>
    <xdr:sp macro="" textlink="">
      <xdr:nvSpPr>
        <xdr:cNvPr id="7" name="Válasznyilvántartó" descr="Select to view the RSVP Tracker worksheet">
          <a:hlinkClick xmlns:r="http://schemas.openxmlformats.org/officeDocument/2006/relationships" r:id="rId1" tooltip="Ugrás a Válasznyilvántartó munkalapra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143124" y="9525"/>
          <a:ext cx="21996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hu" sz="1100" spc="100" baseline="0">
              <a:solidFill>
                <a:schemeClr val="tx1"/>
              </a:solidFill>
              <a:latin typeface="Century" panose="02040604050505020304" pitchFamily="18" charset="0"/>
            </a:rPr>
            <a:t>VÁLASZNYILVÁNTARTÓ</a:t>
          </a:r>
        </a:p>
      </xdr:txBody>
    </xdr:sp>
    <xdr:clientData fPrintsWithSheet="0"/>
  </xdr:twoCellAnchor>
  <xdr:twoCellAnchor editAs="oneCell">
    <xdr:from>
      <xdr:col>5</xdr:col>
      <xdr:colOff>96607</xdr:colOff>
      <xdr:row>0</xdr:row>
      <xdr:rowOff>0</xdr:rowOff>
    </xdr:from>
    <xdr:to>
      <xdr:col>8</xdr:col>
      <xdr:colOff>524557</xdr:colOff>
      <xdr:row>0</xdr:row>
      <xdr:rowOff>576072</xdr:rowOff>
    </xdr:to>
    <xdr:grpSp>
      <xdr:nvGrpSpPr>
        <xdr:cNvPr id="3" name="Csoport 2" descr="RSVP Summary">
          <a:hlinkClick xmlns:r="http://schemas.openxmlformats.org/officeDocument/2006/relationships" r:id="rId2" tooltip="Ugrás a Válaszösszesítő munkalapr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554307" y="0"/>
          <a:ext cx="2199600" cy="576072"/>
          <a:chOff x="3697058" y="0"/>
          <a:chExt cx="1894457" cy="517071"/>
        </a:xfrm>
      </xdr:grpSpPr>
      <xdr:sp macro="" textlink="">
        <xdr:nvSpPr>
          <xdr:cNvPr id="6" name="Egy oldalon két sarkán lekerekített téglalap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8" y="0"/>
            <a:ext cx="189445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hu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VÁLASZÖSSZESÍTŐ</a:t>
            </a:r>
          </a:p>
        </xdr:txBody>
      </xdr:sp>
      <xdr:sp macro="" textlink="">
        <xdr:nvSpPr>
          <xdr:cNvPr id="8" name="Szabadkézi sokszög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456127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106362</xdr:rowOff>
    </xdr:from>
    <xdr:to>
      <xdr:col>10</xdr:col>
      <xdr:colOff>400049</xdr:colOff>
      <xdr:row>6</xdr:row>
      <xdr:rowOff>149225</xdr:rowOff>
    </xdr:to>
    <xdr:graphicFrame macro="">
      <xdr:nvGraphicFramePr>
        <xdr:cNvPr id="2" name="Igen választ küldő személyek diagramja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104773</xdr:rowOff>
    </xdr:from>
    <xdr:to>
      <xdr:col>10</xdr:col>
      <xdr:colOff>428625</xdr:colOff>
      <xdr:row>11</xdr:row>
      <xdr:rowOff>209550</xdr:rowOff>
    </xdr:to>
    <xdr:graphicFrame macro="">
      <xdr:nvGraphicFramePr>
        <xdr:cNvPr id="38" name="Nem választ küldő személyek diagramja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ztMeghívások" displayName="tblztMeghívások" ref="D3:O15" totalsRowCount="1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VENDÉG NEVE" totalsRowLabel="ÖSSZESEN:" totalsRowDxfId="11"/>
    <tableColumn id="2" xr3:uid="{00000000-0010-0000-0000-000002000000}" name="ELKÜLDVE?" totalsRowFunction="custom" totalsRowDxfId="10">
      <totalsRowFormula>COUNTIF(Válasznyilvántartó!$E$4:$E$14,"Igen")</totalsRowFormula>
    </tableColumn>
    <tableColumn id="3" xr3:uid="{00000000-0010-0000-0000-000003000000}" name="Válasz" totalsRowFunction="custom" totalsRowDxfId="9">
      <totalsRowFormula>COUNTA(Válasznyilvántartó!$F$4:$F$14)</totalsRowFormula>
    </tableColumn>
    <tableColumn id="4" xr3:uid="{00000000-0010-0000-0000-000004000000}" name="HÁNYAN" totalsRowFunction="sum" totalsRowDxfId="8"/>
    <tableColumn id="5" xr3:uid="{00000000-0010-0000-0000-000005000000}" name="VENDÉG" totalsRowDxfId="7"/>
    <tableColumn id="6" xr3:uid="{00000000-0010-0000-0000-000006000000}" name="KAPCSOLAT" totalsRowDxfId="6"/>
    <tableColumn id="7" xr3:uid="{00000000-0010-0000-0000-000007000000}" name="LAKCÍM" totalsRowDxfId="5"/>
    <tableColumn id="8" xr3:uid="{00000000-0010-0000-0000-000008000000}" name="TELEPÜLÉS" totalsRowDxfId="4"/>
    <tableColumn id="9" xr3:uid="{00000000-0010-0000-0000-000009000000}" name="MEGYE" totalsRowDxfId="3"/>
    <tableColumn id="10" xr3:uid="{00000000-0010-0000-0000-00000A000000}" name="IRÁNYÍTÓSZÁM" totalsRowDxfId="2"/>
    <tableColumn id="11" xr3:uid="{00000000-0010-0000-0000-00000B000000}" name="TELEFONSZÁM" totalsRowDxfId="1"/>
    <tableColumn id="12" xr3:uid="{00000000-0010-0000-0000-00000C000000}" name="E-MAIL-CÍM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vendég nevét, hogy a vendéggel együtt hányan érkeznek, a kapcsolatot és a kapcsolattartási adatokat, majd kiválaszthatja az Elküldve, a Válasz és a Vendég oszlophoz a megfelelő értéket.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5" customWidth="1"/>
    <col min="2" max="2" width="23.5" style="25" customWidth="1"/>
    <col min="3" max="3" width="1.625" style="16" customWidth="1"/>
    <col min="4" max="4" width="17.25" style="5" customWidth="1"/>
    <col min="5" max="5" width="13" style="6" customWidth="1"/>
    <col min="6" max="6" width="9.625" style="6" customWidth="1"/>
    <col min="7" max="7" width="11.25" style="6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16.375" style="5" customWidth="1"/>
    <col min="14" max="14" width="16.25" style="32" customWidth="1"/>
    <col min="15" max="15" width="24.625" style="5" customWidth="1"/>
    <col min="16" max="16384" width="9.25" style="5"/>
  </cols>
  <sheetData>
    <row r="1" spans="2:15" ht="51" customHeight="1" x14ac:dyDescent="0.2">
      <c r="B1" s="26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1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31">
        <f ca="1">TODAY()+283</f>
        <v>43639</v>
      </c>
      <c r="D3" s="19" t="s">
        <v>6</v>
      </c>
      <c r="E3" s="19" t="s">
        <v>19</v>
      </c>
      <c r="F3" s="19" t="s">
        <v>22</v>
      </c>
      <c r="G3" s="19" t="s">
        <v>25</v>
      </c>
      <c r="H3" s="19" t="s">
        <v>26</v>
      </c>
      <c r="I3" s="19" t="s">
        <v>30</v>
      </c>
      <c r="J3" s="19" t="s">
        <v>33</v>
      </c>
      <c r="K3" s="19" t="s">
        <v>35</v>
      </c>
      <c r="L3" s="19" t="s">
        <v>37</v>
      </c>
      <c r="M3" s="19" t="s">
        <v>39</v>
      </c>
      <c r="N3" s="20" t="s">
        <v>40</v>
      </c>
      <c r="O3" s="19" t="s">
        <v>42</v>
      </c>
    </row>
    <row r="4" spans="2:15" ht="30.75" customHeight="1" thickBot="1" x14ac:dyDescent="0.3">
      <c r="B4" s="11" t="s">
        <v>1</v>
      </c>
      <c r="D4" s="17" t="s">
        <v>7</v>
      </c>
      <c r="E4" s="18" t="s">
        <v>20</v>
      </c>
      <c r="F4" s="18" t="s">
        <v>20</v>
      </c>
      <c r="G4" s="18">
        <v>1</v>
      </c>
      <c r="H4" s="18" t="s">
        <v>27</v>
      </c>
      <c r="I4" s="18" t="s">
        <v>31</v>
      </c>
      <c r="J4" s="17" t="s">
        <v>34</v>
      </c>
      <c r="K4" s="17" t="s">
        <v>36</v>
      </c>
      <c r="L4" s="17" t="s">
        <v>38</v>
      </c>
      <c r="M4" s="30" t="s">
        <v>39</v>
      </c>
      <c r="N4" s="8" t="s">
        <v>41</v>
      </c>
      <c r="O4" s="29" t="s">
        <v>43</v>
      </c>
    </row>
    <row r="5" spans="2:15" ht="30.75" customHeight="1" thickTop="1" x14ac:dyDescent="0.4">
      <c r="B5" s="14">
        <f ca="1">HátralévőNapok</f>
        <v>283</v>
      </c>
      <c r="D5" s="17" t="s">
        <v>8</v>
      </c>
      <c r="E5" s="18" t="s">
        <v>20</v>
      </c>
      <c r="F5" s="18" t="s">
        <v>23</v>
      </c>
      <c r="G5" s="18">
        <v>3</v>
      </c>
      <c r="H5" s="18" t="s">
        <v>27</v>
      </c>
      <c r="I5" s="18" t="s">
        <v>32</v>
      </c>
      <c r="J5" s="17" t="s">
        <v>34</v>
      </c>
      <c r="K5" s="17" t="s">
        <v>36</v>
      </c>
      <c r="L5" s="17" t="s">
        <v>38</v>
      </c>
      <c r="M5" s="30" t="s">
        <v>39</v>
      </c>
      <c r="N5" s="8" t="s">
        <v>41</v>
      </c>
      <c r="O5" s="29" t="s">
        <v>43</v>
      </c>
    </row>
    <row r="6" spans="2:15" ht="30.75" customHeight="1" thickBot="1" x14ac:dyDescent="0.3">
      <c r="B6" s="11" t="s">
        <v>2</v>
      </c>
      <c r="D6" s="17" t="s">
        <v>9</v>
      </c>
      <c r="E6" s="18" t="s">
        <v>20</v>
      </c>
      <c r="F6" s="18" t="s">
        <v>20</v>
      </c>
      <c r="G6" s="18">
        <v>1</v>
      </c>
      <c r="H6" s="18" t="s">
        <v>28</v>
      </c>
      <c r="I6" s="18" t="s">
        <v>32</v>
      </c>
      <c r="J6" s="17" t="s">
        <v>34</v>
      </c>
      <c r="K6" s="17" t="s">
        <v>36</v>
      </c>
      <c r="L6" s="17" t="s">
        <v>38</v>
      </c>
      <c r="M6" s="30" t="s">
        <v>39</v>
      </c>
      <c r="N6" s="8" t="s">
        <v>41</v>
      </c>
      <c r="O6" s="29" t="s">
        <v>43</v>
      </c>
    </row>
    <row r="7" spans="2:15" ht="30.75" customHeight="1" thickTop="1" x14ac:dyDescent="0.4">
      <c r="B7" s="14">
        <f>RésztvevőkÖsszesen</f>
        <v>12</v>
      </c>
      <c r="D7" s="17" t="s">
        <v>10</v>
      </c>
      <c r="E7" s="18" t="s">
        <v>20</v>
      </c>
      <c r="F7" s="18" t="s">
        <v>23</v>
      </c>
      <c r="G7" s="18">
        <v>2</v>
      </c>
      <c r="H7" s="18" t="s">
        <v>29</v>
      </c>
      <c r="I7" s="18" t="s">
        <v>32</v>
      </c>
      <c r="J7" s="17" t="s">
        <v>34</v>
      </c>
      <c r="K7" s="17" t="s">
        <v>36</v>
      </c>
      <c r="L7" s="17" t="s">
        <v>38</v>
      </c>
      <c r="M7" s="30" t="s">
        <v>39</v>
      </c>
      <c r="N7" s="8" t="s">
        <v>41</v>
      </c>
      <c r="O7" s="29" t="s">
        <v>43</v>
      </c>
    </row>
    <row r="8" spans="2:15" ht="30.75" customHeight="1" thickBot="1" x14ac:dyDescent="0.3">
      <c r="B8" s="11" t="s">
        <v>3</v>
      </c>
      <c r="D8" s="17" t="s">
        <v>11</v>
      </c>
      <c r="E8" s="18" t="s">
        <v>20</v>
      </c>
      <c r="F8" s="18" t="s">
        <v>20</v>
      </c>
      <c r="G8" s="18">
        <v>2</v>
      </c>
      <c r="H8" s="18" t="s">
        <v>29</v>
      </c>
      <c r="I8" s="18" t="s">
        <v>32</v>
      </c>
      <c r="J8" s="17" t="s">
        <v>34</v>
      </c>
      <c r="K8" s="17" t="s">
        <v>36</v>
      </c>
      <c r="L8" s="17" t="s">
        <v>38</v>
      </c>
      <c r="M8" s="30" t="s">
        <v>39</v>
      </c>
      <c r="N8" s="8" t="s">
        <v>41</v>
      </c>
      <c r="O8" s="29" t="s">
        <v>43</v>
      </c>
    </row>
    <row r="9" spans="2:15" ht="30.75" customHeight="1" thickTop="1" x14ac:dyDescent="0.4">
      <c r="B9" s="14">
        <f>TávolmaradókÖsszesen</f>
        <v>6</v>
      </c>
      <c r="D9" s="17" t="s">
        <v>12</v>
      </c>
      <c r="E9" s="18" t="s">
        <v>20</v>
      </c>
      <c r="F9" s="18" t="s">
        <v>24</v>
      </c>
      <c r="G9" s="18"/>
      <c r="H9" s="18" t="s">
        <v>28</v>
      </c>
      <c r="I9" s="18" t="s">
        <v>32</v>
      </c>
      <c r="J9" s="17" t="s">
        <v>34</v>
      </c>
      <c r="K9" s="17" t="s">
        <v>36</v>
      </c>
      <c r="L9" s="17" t="s">
        <v>38</v>
      </c>
      <c r="M9" s="30" t="s">
        <v>39</v>
      </c>
      <c r="N9" s="8" t="s">
        <v>41</v>
      </c>
      <c r="O9" s="29" t="s">
        <v>43</v>
      </c>
    </row>
    <row r="10" spans="2:15" ht="30.75" customHeight="1" thickBot="1" x14ac:dyDescent="0.3">
      <c r="B10" s="11" t="s">
        <v>4</v>
      </c>
      <c r="D10" s="17" t="s">
        <v>13</v>
      </c>
      <c r="E10" s="18" t="s">
        <v>20</v>
      </c>
      <c r="F10" s="18" t="s">
        <v>20</v>
      </c>
      <c r="G10" s="18">
        <v>2</v>
      </c>
      <c r="H10" s="18" t="s">
        <v>29</v>
      </c>
      <c r="I10" s="18" t="s">
        <v>32</v>
      </c>
      <c r="J10" s="17" t="s">
        <v>34</v>
      </c>
      <c r="K10" s="17" t="s">
        <v>36</v>
      </c>
      <c r="L10" s="17" t="s">
        <v>38</v>
      </c>
      <c r="M10" s="30" t="s">
        <v>39</v>
      </c>
      <c r="N10" s="8" t="s">
        <v>41</v>
      </c>
      <c r="O10" s="29" t="s">
        <v>43</v>
      </c>
    </row>
    <row r="11" spans="2:15" ht="30.75" customHeight="1" thickTop="1" x14ac:dyDescent="0.4">
      <c r="B11" s="14">
        <f>VálaszraVár</f>
        <v>1</v>
      </c>
      <c r="D11" s="17" t="s">
        <v>14</v>
      </c>
      <c r="E11" s="18" t="s">
        <v>20</v>
      </c>
      <c r="F11" s="18" t="s">
        <v>23</v>
      </c>
      <c r="G11" s="18">
        <v>1</v>
      </c>
      <c r="H11" s="18" t="s">
        <v>28</v>
      </c>
      <c r="I11" s="18" t="s">
        <v>32</v>
      </c>
      <c r="J11" s="17" t="s">
        <v>34</v>
      </c>
      <c r="K11" s="17" t="s">
        <v>36</v>
      </c>
      <c r="L11" s="17" t="s">
        <v>38</v>
      </c>
      <c r="M11" s="30" t="s">
        <v>39</v>
      </c>
      <c r="N11" s="8" t="s">
        <v>41</v>
      </c>
      <c r="O11" s="29" t="s">
        <v>43</v>
      </c>
    </row>
    <row r="12" spans="2:15" ht="30.75" customHeight="1" x14ac:dyDescent="0.25">
      <c r="D12" s="17" t="s">
        <v>15</v>
      </c>
      <c r="E12" s="18" t="s">
        <v>20</v>
      </c>
      <c r="F12" s="18" t="s">
        <v>20</v>
      </c>
      <c r="G12" s="18">
        <v>4</v>
      </c>
      <c r="H12" s="18" t="s">
        <v>27</v>
      </c>
      <c r="I12" s="18" t="s">
        <v>32</v>
      </c>
      <c r="J12" s="17" t="s">
        <v>34</v>
      </c>
      <c r="K12" s="17" t="s">
        <v>36</v>
      </c>
      <c r="L12" s="17" t="s">
        <v>38</v>
      </c>
      <c r="M12" s="30" t="s">
        <v>39</v>
      </c>
      <c r="N12" s="8" t="s">
        <v>41</v>
      </c>
      <c r="O12" s="29" t="s">
        <v>43</v>
      </c>
    </row>
    <row r="13" spans="2:15" ht="30.75" customHeight="1" x14ac:dyDescent="0.25">
      <c r="D13" s="17" t="s">
        <v>16</v>
      </c>
      <c r="E13" s="18" t="s">
        <v>20</v>
      </c>
      <c r="F13" s="18" t="s">
        <v>20</v>
      </c>
      <c r="G13" s="18">
        <v>2</v>
      </c>
      <c r="H13" s="18" t="s">
        <v>27</v>
      </c>
      <c r="I13" s="18" t="s">
        <v>32</v>
      </c>
      <c r="J13" s="17" t="s">
        <v>34</v>
      </c>
      <c r="K13" s="17" t="s">
        <v>36</v>
      </c>
      <c r="L13" s="17" t="s">
        <v>38</v>
      </c>
      <c r="M13" s="30" t="s">
        <v>39</v>
      </c>
      <c r="N13" s="8" t="s">
        <v>41</v>
      </c>
      <c r="O13" s="29" t="s">
        <v>43</v>
      </c>
    </row>
    <row r="14" spans="2:15" ht="30.75" customHeight="1" x14ac:dyDescent="0.25">
      <c r="D14" s="17" t="s">
        <v>17</v>
      </c>
      <c r="E14" s="18" t="s">
        <v>20</v>
      </c>
      <c r="F14" s="18"/>
      <c r="G14" s="18"/>
      <c r="H14" s="18" t="s">
        <v>29</v>
      </c>
      <c r="I14" s="18" t="s">
        <v>31</v>
      </c>
      <c r="J14" s="17" t="s">
        <v>34</v>
      </c>
      <c r="K14" s="17" t="s">
        <v>36</v>
      </c>
      <c r="L14" s="17" t="s">
        <v>38</v>
      </c>
      <c r="M14" s="30" t="s">
        <v>39</v>
      </c>
      <c r="N14" s="8" t="s">
        <v>41</v>
      </c>
      <c r="O14" s="29" t="s">
        <v>43</v>
      </c>
    </row>
    <row r="15" spans="2:15" ht="30.75" customHeight="1" x14ac:dyDescent="0.3">
      <c r="D15" s="21" t="s">
        <v>18</v>
      </c>
      <c r="E15" s="22">
        <f>COUNTIF(Válasznyilvántartó!$E$4:$E$14,"Igen")</f>
        <v>11</v>
      </c>
      <c r="F15" s="22">
        <f>COUNTA(Válasznyilvántartó!$F$4:$F$14)</f>
        <v>10</v>
      </c>
      <c r="G15" s="22">
        <f>SUBTOTAL(109,tblztMeghívások[HÁNYAN])</f>
        <v>18</v>
      </c>
      <c r="H15" s="22"/>
      <c r="I15" s="22"/>
      <c r="J15" s="21"/>
      <c r="K15" s="21"/>
      <c r="L15" s="21"/>
      <c r="M15" s="21"/>
      <c r="N15" s="23"/>
      <c r="O15" s="24"/>
    </row>
  </sheetData>
  <mergeCells count="3">
    <mergeCell ref="D1:E1"/>
    <mergeCell ref="F1:H1"/>
    <mergeCell ref="D2:O2"/>
  </mergeCells>
  <conditionalFormatting sqref="D4:O14">
    <cfRule type="expression" dxfId="12" priority="1">
      <formula>($E4="Igen")*($F4="")</formula>
    </cfRule>
  </conditionalFormatting>
  <dataValidations count="29">
    <dataValidation type="date" operator="greaterThanOrEqual" allowBlank="1" showInputMessage="1" showErrorMessage="1" prompt="Ebben a cellában adhatja meg az esküvő dátumát. A fennmaradó napok száma automatikusan frissül a B5 cellában." sqref="B3" xr:uid="{00000000-0002-0000-0000-000000000000}">
      <formula1>TODAY()</formula1>
    </dataValidation>
    <dataValidation allowBlank="1" showInputMessage="1" showErrorMessage="1" prompt="Ebben a munkafüzetben létrehozhat egy esküvőimeghívó-nyilvántartást. A munkalap meghívásokat tartalmazó táblázatában adhatja meg az adatokat. A B1 cellában egy tipp szerepel. Az F1 cellát választva a Válaszösszesítő munkalapra léphet." sqref="A1" xr:uid="{00000000-0002-0000-0000-000001000000}"/>
    <dataValidation allowBlank="1" showInputMessage="1" showErrorMessage="1" prompt="Az alábbi cellában adhatja meg az esküvő dátumát." sqref="B2" xr:uid="{00000000-0002-0000-0000-000002000000}"/>
    <dataValidation allowBlank="1" showInputMessage="1" showErrorMessage="1" prompt="Ebben a cellában automatikusan frissül a fennmaradó napok száma, a B7 cellában pedig az esküvőn részt vevő személyek száma." sqref="B5" xr:uid="{00000000-0002-0000-0000-000003000000}"/>
    <dataValidation allowBlank="1" showInputMessage="1" showErrorMessage="1" prompt="Ebben a cellában automatikusan frissül az esküvőn részt vevő személyek száma, a B9 cellában pedig a távol maradó személyek száma." sqref="B7" xr:uid="{00000000-0002-0000-0000-000004000000}"/>
    <dataValidation allowBlank="1" showInputMessage="1" showErrorMessage="1" prompt="Ebben a cellában automatikusan frissül az esküvőről távol maradó személyek száma, a B11 cellában pedig azoknak a személyeknek a száma, akik még nem válaszoltak." sqref="B9" xr:uid="{00000000-0002-0000-0000-000005000000}"/>
    <dataValidation allowBlank="1" showInputMessage="1" showErrorMessage="1" prompt="Ebben a cellában automatikusan frissül azoknak a személyeknek a száma, akik még nem válaszoltak." sqref="B11" xr:uid="{00000000-0002-0000-0000-000006000000}"/>
    <dataValidation allowBlank="1" showInputMessage="1" showErrorMessage="1" prompt="Ebben a cellában szerepel a Válaszösszesítő munkalapra mutató hivatkozás." sqref="F1" xr:uid="{00000000-0002-0000-0000-000007000000}"/>
    <dataValidation allowBlank="1" showInputMessage="1" showErrorMessage="1" prompt="Ebben a cellában szerepel a munkalap címe. Az alábbi táblázatban adhatja meg az adatokat." sqref="D2:O2" xr:uid="{00000000-0002-0000-0000-000008000000}"/>
    <dataValidation allowBlank="1" showInputMessage="1" showErrorMessage="1" prompt="Ebben az oszlopban adhatja meg a vendég nevét." sqref="D3" xr:uid="{00000000-0002-0000-0000-000009000000}"/>
    <dataValidation allowBlank="1" showInputMessage="1" showErrorMessage="1" prompt="Ebben az oszlopban az Igen vagy a Nem lehetőséget választva jelezheti, hogy el lett-e küldve a meghívó. Az ALT+LE billentyűkombinációval jelenítse meg a lehetőségeket, majd a LE és az ENTER billentyűt lenyomva válassza ki a kívánt elemet." sqref="E3" xr:uid="{00000000-0002-0000-0000-00000A000000}"/>
    <dataValidation allowBlank="1" showInputMessage="1" showErrorMessage="1" prompt="Ebben az oszlopban választhatja ki, hogy milyen választ kapott. Az ALT+LE billentyűkombinációval jelenítse meg a lehetőségeket, majd a LE és az ENTER billentyűt lenyomva válassza ki a kívánt elemet." sqref="F3" xr:uid="{00000000-0002-0000-0000-00000B000000}"/>
    <dataValidation allowBlank="1" showInputMessage="1" showErrorMessage="1" prompt="Ebben az oszlopban választhatja ki, hogy kinek a vendégéről van szó. Az ALT+LE billentyűkombinációval jelenítse meg a lehetőségeket, majd a LE és az ENTER billentyűt lenyomva válassza ki a kívánt elemet." sqref="H3" xr:uid="{00000000-0002-0000-0000-00000C000000}"/>
    <dataValidation allowBlank="1" showInputMessage="1" showErrorMessage="1" prompt="Ebben az oszlopban adhatja meg, hogy a meghívottal együtt hányan érkeznek még az esküvőre." sqref="G3" xr:uid="{00000000-0002-0000-0000-00000D000000}"/>
    <dataValidation allowBlank="1" showInputMessage="1" showErrorMessage="1" prompt="Ebben az oszlopban adhatja meg a kapcsolatot." sqref="I3" xr:uid="{00000000-0002-0000-0000-00000E000000}"/>
    <dataValidation allowBlank="1" showInputMessage="1" showErrorMessage="1" prompt="Ebben az oszlopban adhatja meg a címet." sqref="J3" xr:uid="{00000000-0002-0000-0000-00000F000000}"/>
    <dataValidation allowBlank="1" showInputMessage="1" showErrorMessage="1" prompt="Ebben az oszlopban adhatja meg a települést." sqref="K3" xr:uid="{00000000-0002-0000-0000-000010000000}"/>
    <dataValidation allowBlank="1" showInputMessage="1" showErrorMessage="1" prompt="Ebben az oszlopban adhatja meg a megyét." sqref="L3" xr:uid="{00000000-0002-0000-0000-000011000000}"/>
    <dataValidation allowBlank="1" showInputMessage="1" showErrorMessage="1" prompt="Ebben az oszlopban adhatja meg az irányítószámot." sqref="M3" xr:uid="{00000000-0002-0000-0000-000012000000}"/>
    <dataValidation allowBlank="1" showInputMessage="1" showErrorMessage="1" prompt="Ebben az oszlopban adhatja meg a telefonszámot." sqref="N3" xr:uid="{00000000-0002-0000-0000-000013000000}"/>
    <dataValidation allowBlank="1" showInputMessage="1" showErrorMessage="1" prompt="Ebben az oszlopban adhatja meg a kapcsolattartási e-mail-címet." sqref="O3" xr:uid="{00000000-0002-0000-0000-000014000000}"/>
    <dataValidation allowBlank="1" showInputMessage="1" showErrorMessage="1" prompt="A B3 cellában adhatja meg az esküvő dátumát. A B4–B11 cellákban automatikusan frissül a fennmaradó napok, az esküvőn részt vevő és részt nem vevő személyek, valamint azoknak a személyeknek a száma, akik még nem adtak választ." sqref="B1" xr:uid="{00000000-0002-0000-0000-000015000000}"/>
    <dataValidation allowBlank="1" showInputMessage="1" showErrorMessage="1" prompt="Az alábbi cellában automatikusan frissül a hátralévő napok száma." sqref="B4" xr:uid="{00000000-0002-0000-0000-000016000000}"/>
    <dataValidation allowBlank="1" showInputMessage="1" showErrorMessage="1" prompt="Az alábbi cellában automatikusan frissül az esküvőről távol maradó személyek száma." sqref="B8" xr:uid="{00000000-0002-0000-0000-000017000000}"/>
    <dataValidation allowBlank="1" showInputMessage="1" showErrorMessage="1" prompt="Az alábbi cellában automatikusan frissül azoknak a személyeknek a száma, akik még nem adtak választ." sqref="B10" xr:uid="{00000000-0002-0000-0000-000018000000}"/>
    <dataValidation allowBlank="1" showInputMessage="1" showErrorMessage="1" prompt="Az alábbi cellában automatikusan frissül az esküvőn részt vevő személyek száma." sqref="B6" xr:uid="{00000000-0002-0000-0000-000019000000}"/>
    <dataValidation type="list" errorStyle="warning" allowBlank="1" showInputMessage="1" showErrorMessage="1" error="Válassza az Igen vagy a Nem lehetőséget a listából, majd a MÉGSE gombot. Az ALT+LE billentyűkombinációval jelenítse meg a lehetőségeket, majd a LE és az ENTER billentyűt lenyomva válassza ki a kívánt elemet." sqref="E4:E14" xr:uid="{00000000-0002-0000-0000-00001A000000}">
      <formula1>"Igen, Nem"</formula1>
    </dataValidation>
    <dataValidation type="list" errorStyle="warning" allowBlank="1" showInputMessage="1" showErrorMessage="1" error="Válassza a kívánt lehetőséget a listából. Válassza a MÉGSE gombot, az ALT+LE billentyűkombinációval jelenítse meg a lehetőségeket, majd a LE és az ENTER billentyűt lenyomva válassza ki a kívánt elemet." sqref="F4:F14" xr:uid="{00000000-0002-0000-0000-00001B000000}">
      <formula1>"Igen, Nem, Talán"</formula1>
    </dataValidation>
    <dataValidation type="list" errorStyle="warning" allowBlank="1" showInputMessage="1" showErrorMessage="1" error="Válassza ki a listából, hogy a vendég kinek a meghívottja. Válassza a MÉGSE gombot, az ALT+LE billentyűkombinációval jelenítse meg a lehetőségeket, majd a LE és az ENTER billentyűt lenyomva válassza ki a kívánt elemet." sqref="H4:H14" xr:uid="{00000000-0002-0000-0000-00001C000000}">
      <formula1>"1. házasulandó,2. házasulandó,Egyéb"</formula1>
    </dataValidation>
  </dataValidations>
  <hyperlinks>
    <hyperlink ref="F1:H1" location="'Válaszösszesítő'!A1" tooltip="Select to navigate to RSVP Summary worksheet" display="RSVP SUMMARY" xr:uid="{00000000-0004-0000-00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2" customWidth="1"/>
    <col min="2" max="2" width="23.5" style="25" customWidth="1"/>
    <col min="3" max="3" width="1.625" style="13" customWidth="1"/>
    <col min="4" max="4" width="15.75" style="1" customWidth="1"/>
    <col min="5" max="5" width="16" style="1" customWidth="1"/>
    <col min="6" max="12" width="7.7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6" t="s">
        <v>44</v>
      </c>
      <c r="E1" s="36"/>
      <c r="F1" s="33"/>
      <c r="G1" s="33"/>
      <c r="H1" s="33"/>
      <c r="I1" s="33"/>
    </row>
    <row r="2" spans="2:16" ht="51" customHeight="1" thickBot="1" x14ac:dyDescent="0.3">
      <c r="B2" s="11" t="s">
        <v>0</v>
      </c>
      <c r="D2" s="37" t="s">
        <v>53</v>
      </c>
      <c r="E2" s="37"/>
      <c r="F2" s="37"/>
      <c r="G2" s="37"/>
      <c r="H2" s="37"/>
      <c r="I2" s="37"/>
      <c r="J2" s="37"/>
      <c r="K2" s="37"/>
      <c r="L2" s="37"/>
      <c r="N2" s="2"/>
      <c r="O2" s="10" t="s">
        <v>52</v>
      </c>
      <c r="P2" s="2"/>
    </row>
    <row r="3" spans="2:16" ht="30.75" customHeight="1" thickTop="1" x14ac:dyDescent="0.4">
      <c r="B3" s="31">
        <f ca="1">EsküvőDátuma</f>
        <v>43639</v>
      </c>
      <c r="D3" s="44" t="s">
        <v>45</v>
      </c>
      <c r="E3" s="46" t="s">
        <v>47</v>
      </c>
      <c r="F3" s="27"/>
      <c r="G3" s="27"/>
      <c r="H3" s="27"/>
      <c r="I3" s="27"/>
      <c r="J3" s="27"/>
      <c r="K3" s="27"/>
      <c r="L3" s="27"/>
      <c r="M3" s="27"/>
      <c r="N3" s="2"/>
      <c r="O3" s="9"/>
      <c r="P3" s="2"/>
    </row>
    <row r="4" spans="2:16" ht="30.75" customHeight="1" thickBot="1" x14ac:dyDescent="0.3">
      <c r="B4" s="11" t="s">
        <v>1</v>
      </c>
      <c r="D4" s="42"/>
      <c r="E4" s="39"/>
      <c r="F4" s="1" t="s">
        <v>49</v>
      </c>
      <c r="G4" s="1">
        <f>IFERROR(SUMIFS(tblztMeghívások[HÁNYAN],tblztMeghívások[VENDÉG],"=Egyéb",tblztMeghívások[Válasz],"Igen"),0)</f>
        <v>1</v>
      </c>
      <c r="H4" s="1">
        <f>tblztMeghívások[[#Totals],[ELKÜLDVE?]]</f>
        <v>11</v>
      </c>
      <c r="N4" s="2"/>
      <c r="O4" s="9"/>
      <c r="P4" s="2"/>
    </row>
    <row r="5" spans="2:16" ht="30.75" customHeight="1" thickTop="1" x14ac:dyDescent="0.4">
      <c r="B5" s="14">
        <f ca="1">HátralévőNapok</f>
        <v>283</v>
      </c>
      <c r="D5" s="42"/>
      <c r="E5" s="39"/>
      <c r="F5" s="1" t="s">
        <v>50</v>
      </c>
      <c r="G5" s="1">
        <f>IFERROR(SUMIFS(tblztMeghívások[HÁNYAN],tblztMeghívások[VENDÉG],"=2. házasulandó",tblztMeghívások[Válasz],"Igen"),0)</f>
        <v>4</v>
      </c>
      <c r="H5" s="1">
        <f>tblztMeghívások[[#Totals],[ELKÜLDVE?]]</f>
        <v>11</v>
      </c>
      <c r="N5" s="2"/>
      <c r="O5" s="9"/>
      <c r="P5" s="2"/>
    </row>
    <row r="6" spans="2:16" ht="30.75" customHeight="1" thickBot="1" x14ac:dyDescent="0.3">
      <c r="B6" s="11" t="s">
        <v>2</v>
      </c>
      <c r="D6" s="42"/>
      <c r="E6" s="39"/>
      <c r="F6" s="1" t="s">
        <v>51</v>
      </c>
      <c r="G6" s="1">
        <f>IFERROR(SUMIFS(tblztMeghívások[HÁNYAN],tblztMeghívások[VENDÉG],"=1. házasulandó",tblztMeghívások[Válasz],"Igen"),0)</f>
        <v>7</v>
      </c>
      <c r="H6" s="1">
        <f>tblztMeghívások[[#Totals],[ELKÜLDVE?]]</f>
        <v>11</v>
      </c>
      <c r="N6" s="2"/>
      <c r="O6" s="9"/>
      <c r="P6" s="2"/>
    </row>
    <row r="7" spans="2:16" ht="30.75" customHeight="1" thickTop="1" x14ac:dyDescent="0.4">
      <c r="B7" s="14">
        <f>RésztvevőkÖsszesen</f>
        <v>12</v>
      </c>
      <c r="D7" s="45"/>
      <c r="E7" s="47"/>
      <c r="F7" s="4"/>
      <c r="G7" s="4"/>
      <c r="H7" s="4"/>
      <c r="I7" s="4"/>
      <c r="J7" s="4"/>
      <c r="K7" s="4"/>
      <c r="L7" s="4"/>
      <c r="N7" s="2"/>
      <c r="O7" s="9"/>
      <c r="P7" s="2"/>
    </row>
    <row r="8" spans="2:16" ht="30.75" customHeight="1" thickBot="1" x14ac:dyDescent="0.3">
      <c r="B8" s="11" t="s">
        <v>3</v>
      </c>
      <c r="D8" s="41" t="s">
        <v>46</v>
      </c>
      <c r="E8" s="38" t="s">
        <v>48</v>
      </c>
      <c r="F8" s="28"/>
      <c r="G8" s="28"/>
      <c r="H8" s="28"/>
      <c r="I8" s="28"/>
      <c r="J8" s="28"/>
      <c r="K8" s="28"/>
      <c r="L8" s="28"/>
      <c r="M8" s="28"/>
      <c r="N8" s="2"/>
      <c r="O8" s="9"/>
      <c r="P8" s="2"/>
    </row>
    <row r="9" spans="2:16" ht="30.75" customHeight="1" thickTop="1" x14ac:dyDescent="0.4">
      <c r="B9" s="14">
        <f>TávolmaradókÖsszesen</f>
        <v>6</v>
      </c>
      <c r="D9" s="42"/>
      <c r="E9" s="39"/>
      <c r="F9" s="1" t="s">
        <v>49</v>
      </c>
      <c r="G9" s="1">
        <f>IFERROR(SUMIFS(tblztMeghívások[HÁNYAN],tblztMeghívások[VENDÉG],"=Egyéb",tblztMeghívások[Válasz],"Nem"),0)</f>
        <v>1</v>
      </c>
      <c r="H9" s="1">
        <f>tblztMeghívások[[#Totals],[ELKÜLDVE?]]</f>
        <v>11</v>
      </c>
      <c r="N9" s="2"/>
      <c r="O9" s="9"/>
      <c r="P9" s="2"/>
    </row>
    <row r="10" spans="2:16" ht="30.75" customHeight="1" thickBot="1" x14ac:dyDescent="0.3">
      <c r="B10" s="11" t="s">
        <v>4</v>
      </c>
      <c r="D10" s="42"/>
      <c r="E10" s="39"/>
      <c r="F10" s="1" t="s">
        <v>50</v>
      </c>
      <c r="G10" s="1">
        <f>IFERROR(SUMIFS(tblztMeghívások[HÁNYAN],tblztMeghívások[VENDÉG],"=2. házasulandó",tblztMeghívások[Válasz],"Nem"),0)</f>
        <v>2</v>
      </c>
      <c r="H10" s="1">
        <f>tblztMeghívások[[#Totals],[ELKÜLDVE?]]</f>
        <v>11</v>
      </c>
      <c r="N10" s="2"/>
      <c r="O10" s="9"/>
      <c r="P10" s="2"/>
    </row>
    <row r="11" spans="2:16" ht="30.75" customHeight="1" thickTop="1" x14ac:dyDescent="0.4">
      <c r="B11" s="14">
        <f>VálaszraVár</f>
        <v>1</v>
      </c>
      <c r="D11" s="42"/>
      <c r="E11" s="39"/>
      <c r="F11" s="1" t="s">
        <v>51</v>
      </c>
      <c r="G11" s="1">
        <f>IFERROR(SUMIFS(tblztMeghívások[HÁNYAN],tblztMeghívások[VENDÉG],"=1. házasulandó",tblztMeghívások[Válasz],"Nem"),0)</f>
        <v>3</v>
      </c>
      <c r="H11" s="1">
        <f>tblztMeghívások[[#Totals],[ELKÜLDVE?]]</f>
        <v>11</v>
      </c>
      <c r="N11" s="2"/>
      <c r="O11" s="9"/>
      <c r="P11" s="2"/>
    </row>
    <row r="12" spans="2:16" ht="30.75" customHeight="1" thickBot="1" x14ac:dyDescent="0.3">
      <c r="D12" s="43"/>
      <c r="E12" s="40"/>
      <c r="F12" s="3"/>
      <c r="G12" s="3"/>
      <c r="H12" s="3"/>
      <c r="I12" s="3"/>
      <c r="J12" s="3"/>
      <c r="K12" s="3"/>
      <c r="L12" s="3"/>
      <c r="N12" s="2"/>
      <c r="O12" s="9"/>
      <c r="P12" s="2"/>
    </row>
    <row r="13" spans="2:16" ht="30.75" customHeight="1" thickTop="1" x14ac:dyDescent="0.25">
      <c r="N13" s="2"/>
      <c r="O13" s="9"/>
      <c r="P13" s="2"/>
    </row>
    <row r="14" spans="2:16" ht="30.75" customHeight="1" x14ac:dyDescent="0.25">
      <c r="N14" s="2"/>
      <c r="O14" s="9"/>
      <c r="P14" s="2"/>
    </row>
    <row r="15" spans="2:16" ht="30.75" customHeight="1" x14ac:dyDescent="0.25">
      <c r="N15" s="2"/>
      <c r="O15" s="7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Ezen a munkalapon automatikusan frissül a válaszok összesítése. A D1 cellát választva a Válasznyilvántartó munkalapra léphet." sqref="A1" xr:uid="{00000000-0002-0000-0100-000000000000}"/>
    <dataValidation allowBlank="1" showInputMessage="1" showErrorMessage="1" prompt="Az alábbi cellában automatikusan frissül az esküvő dátuma." sqref="B2" xr:uid="{00000000-0002-0000-0100-000001000000}"/>
    <dataValidation allowBlank="1" showInputMessage="1" showErrorMessage="1" prompt="Ebben a cellában szerepel a Válasznyilvántartó munkalapra mutató hivatkozás." sqref="D1" xr:uid="{00000000-0002-0000-0100-000002000000}"/>
    <dataValidation allowBlank="1" showInputMessage="1" showErrorMessage="1" prompt="Az alábbi cellákban adhatja meg a megjegyzéseket." sqref="O2" xr:uid="{00000000-0002-0000-0100-000003000000}"/>
    <dataValidation allowBlank="1" showInputMessage="1" showErrorMessage="1" prompt="Ebben a cellában automatikusan frissül az esküvő dátuma, a B5 cellában pedig a fennmaradó napok száma." sqref="B3" xr:uid="{00000000-0002-0000-0100-000004000000}"/>
    <dataValidation allowBlank="1" showInputMessage="1" showErrorMessage="1" prompt="Ebben a cellában automatikusan frissül a fennmaradó napok száma, a B7 cellában pedig az esküvőn részt vevő személyek száma." sqref="B5" xr:uid="{00000000-0002-0000-0100-000005000000}"/>
    <dataValidation allowBlank="1" showInputMessage="1" showErrorMessage="1" prompt="Ebben a cellában automatikusan frissül az esküvőn részt vevő személyek száma, a B9 cellában pedig a távol maradó személyek száma." sqref="B7" xr:uid="{00000000-0002-0000-0100-000006000000}"/>
    <dataValidation allowBlank="1" showInputMessage="1" showErrorMessage="1" prompt="Ebben a cellában automatikusan frissül az esküvőről távol maradó személyek száma, a B11 cellában pedig azoknak a személyeknek a száma, akik még nem válaszoltak." sqref="B9" xr:uid="{00000000-0002-0000-0100-000007000000}"/>
    <dataValidation allowBlank="1" showInputMessage="1" showErrorMessage="1" prompt="Ebben a cellában automatikusan frissül azoknak a személyeknek a száma, akik még nem válaszoltak." sqref="B11" xr:uid="{00000000-0002-0000-0100-000008000000}"/>
    <dataValidation allowBlank="1" showInputMessage="1" showErrorMessage="1" prompt="A B3–B11 cellákban szerepel a meghívó összegzése, az E3 és az E8 cellában pedig az Igen és a Nem válaszokat ábrázoló diagramok. Az O3–O15 cellákban adhatja meg a megjegyzéseket." sqref="B1" xr:uid="{00000000-0002-0000-0100-000009000000}"/>
    <dataValidation allowBlank="1" showInputMessage="1" showErrorMessage="1" prompt="Az alábbi cellában automatikusan frissül a hátralévő napok száma." sqref="B4" xr:uid="{00000000-0002-0000-0100-00000A000000}"/>
    <dataValidation allowBlank="1" showInputMessage="1" showErrorMessage="1" prompt="Az alábbi cellában automatikusan frissül az esküvőn részt vevő személyek száma." sqref="B6" xr:uid="{00000000-0002-0000-0100-00000B000000}"/>
    <dataValidation allowBlank="1" showInputMessage="1" showErrorMessage="1" prompt="Az alábbi cellában automatikusan frissül az esküvőről távol maradó személyek száma." sqref="B8" xr:uid="{00000000-0002-0000-0100-00000C000000}"/>
    <dataValidation allowBlank="1" showInputMessage="1" showErrorMessage="1" prompt="Az alábbi cellában automatikusan frissül azoknak a személyeknek a száma, akik még nem adtak választ." sqref="B10" xr:uid="{00000000-0002-0000-0100-00000D000000}"/>
    <dataValidation allowBlank="1" showInputMessage="1" showErrorMessage="1" prompt="Ebben a cellában szerepel a munkalap címe. Az alábbi cellákban szerepelnek a válaszokat Igen és Nem kategóriákra bontva megjelenítő diagramok." sqref="D2:L2" xr:uid="{00000000-0002-0000-0100-00000E000000}"/>
    <dataValidation allowBlank="1" showInputMessage="1" showErrorMessage="1" prompt="A jobbra lévő cellában a Nem választ küldő vendégek számát típusok szerint ábrázoló csoportosított sáv diagram látható." sqref="D8" xr:uid="{00000000-0002-0000-0100-00000F000000}"/>
    <dataValidation allowBlank="1" showInputMessage="1" showErrorMessage="1" prompt="A jobbra lévő cellában az Igen választ küldő vendégek számát típusok szerint ábrázoló csoportosított sáv diagram látható." sqref="D3" xr:uid="{00000000-0002-0000-0100-000010000000}"/>
  </dataValidations>
  <hyperlinks>
    <hyperlink ref="D1:E1" location="'Válasznyilvántartó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17</vt:i4>
      </vt:variant>
    </vt:vector>
  </HeadingPairs>
  <TitlesOfParts>
    <vt:vector size="19" baseType="lpstr">
      <vt:lpstr>Válasznyilvántartó</vt:lpstr>
      <vt:lpstr>Válaszösszesítő</vt:lpstr>
      <vt:lpstr>Cím1</vt:lpstr>
      <vt:lpstr>ElküldveÖsszesen</vt:lpstr>
      <vt:lpstr>EsküvőDátuma</vt:lpstr>
      <vt:lpstr>Válasznyilvántartó!Nyomtatási_cím</vt:lpstr>
      <vt:lpstr>Oszlopcímrégió1..B3.1</vt:lpstr>
      <vt:lpstr>Oszlopcímrégió1..B3.2</vt:lpstr>
      <vt:lpstr>Oszlopcímrégió2..B5.1</vt:lpstr>
      <vt:lpstr>Oszlopcímrégió2..B5.2</vt:lpstr>
      <vt:lpstr>Oszlopcímrégió3..B7.1</vt:lpstr>
      <vt:lpstr>Oszlopcímrégió3..B7.2</vt:lpstr>
      <vt:lpstr>Oszlopcímrégió4..B9.1</vt:lpstr>
      <vt:lpstr>Oszlopcímrégió4..B9.2</vt:lpstr>
      <vt:lpstr>Oszlopcímrégió5..B11.1</vt:lpstr>
      <vt:lpstr>Oszlopcímrégió5..B11.2</vt:lpstr>
      <vt:lpstr>Oszlopcímrégió6..O15.2</vt:lpstr>
      <vt:lpstr>Válasz</vt:lpstr>
      <vt:lpstr>VálaszokÖsszesen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2018-09-13T09:41:54Z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