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027"/>
  <workbookPr filterPrivacy="1" codeName="ThisWorkbook"/>
  <bookViews>
    <workbookView xWindow="0" yWindow="0" windowWidth="19200" windowHeight="11490"/>
  </bookViews>
  <sheets>
    <sheet name="Jövedelmezőségi elemzés" sheetId="5" r:id="rId1"/>
    <sheet name="Eredményösszesítő diagram" sheetId="6" r:id="rId2"/>
  </sheets>
  <definedNames>
    <definedName name="Cégnév">'Jövedelmezőségi elemzés'!$D$3</definedName>
    <definedName name="JelentésDátuma">'Jövedelmezőségi elemzés'!$B$3</definedName>
  </definedNames>
  <calcPr calcId="152511"/>
</workbook>
</file>

<file path=xl/calcChain.xml><?xml version="1.0" encoding="utf-8"?>
<calcChain xmlns="http://schemas.openxmlformats.org/spreadsheetml/2006/main">
  <c r="C36" i="5" l="1"/>
  <c r="R3" i="6" l="1"/>
  <c r="B3" i="6"/>
  <c r="F8" i="5"/>
  <c r="F9" i="5"/>
  <c r="F7" i="5"/>
  <c r="E19" i="5"/>
  <c r="E20" i="5" s="1"/>
  <c r="D19" i="5"/>
  <c r="D20" i="5" s="1"/>
  <c r="C19" i="5"/>
  <c r="C20" i="5" s="1"/>
  <c r="E10" i="5"/>
  <c r="D10" i="5"/>
  <c r="C10" i="5"/>
  <c r="C35" i="5" s="1"/>
  <c r="E27" i="5"/>
  <c r="D27" i="5"/>
  <c r="C27" i="5"/>
  <c r="F26" i="5"/>
  <c r="F25" i="5"/>
  <c r="F24" i="5"/>
  <c r="F18" i="5"/>
  <c r="F17" i="5"/>
  <c r="F19" i="5" s="1"/>
  <c r="F20" i="5" s="1"/>
  <c r="F29" i="5" s="1"/>
  <c r="F13" i="5"/>
  <c r="F10" i="5"/>
  <c r="F27" i="5"/>
  <c r="E34" i="5"/>
  <c r="D34" i="5"/>
  <c r="C34" i="5"/>
  <c r="E33" i="5"/>
  <c r="D33" i="5"/>
  <c r="C33" i="5"/>
  <c r="E14" i="5"/>
  <c r="E35" i="5"/>
  <c r="D35" i="5"/>
  <c r="D14" i="5"/>
  <c r="C14" i="5"/>
  <c r="F14" i="5" s="1"/>
  <c r="D21" i="5" l="1"/>
  <c r="D29" i="5"/>
  <c r="C21" i="5"/>
  <c r="C29" i="5"/>
  <c r="E29" i="5"/>
  <c r="E21" i="5"/>
  <c r="C30" i="5" l="1"/>
  <c r="D36" i="5"/>
  <c r="D30" i="5"/>
  <c r="E36" i="5"/>
  <c r="E30" i="5"/>
  <c r="F21" i="5"/>
  <c r="F30" i="5" l="1"/>
</calcChain>
</file>

<file path=xl/sharedStrings.xml><?xml version="1.0" encoding="utf-8"?>
<sst xmlns="http://schemas.openxmlformats.org/spreadsheetml/2006/main" count="48" uniqueCount="36">
  <si>
    <t xml:space="preserve"> </t>
  </si>
  <si>
    <t xml:space="preserve">  </t>
  </si>
  <si>
    <t xml:space="preserve">   </t>
  </si>
  <si>
    <t xml:space="preserve">    </t>
  </si>
  <si>
    <t>Ügyfél-jövedelmezőségi elemzés</t>
  </si>
  <si>
    <t>2013. JANUÁR 20.</t>
  </si>
  <si>
    <t>VÁLLALAT NEVE</t>
  </si>
  <si>
    <t>Ügyféltevékenység</t>
  </si>
  <si>
    <t>1. ügyfél</t>
  </si>
  <si>
    <t>2. ügyfél</t>
  </si>
  <si>
    <t>3. ügyfél</t>
  </si>
  <si>
    <t>Összesen</t>
  </si>
  <si>
    <t>Aktív ügyfelek száma – időszak kezdete</t>
  </si>
  <si>
    <t>Hozzáadott ügyfelek száma</t>
  </si>
  <si>
    <t>Elvesztett/lezárt ügyfelek száma</t>
  </si>
  <si>
    <t>Aktív ügyfelek száma – időszak vége</t>
  </si>
  <si>
    <t>Jövedelmezőségi elemzés</t>
  </si>
  <si>
    <t>Bevétel szegmensenként</t>
  </si>
  <si>
    <t>Súlyozás</t>
  </si>
  <si>
    <t>Értékesítés önköltsége</t>
  </si>
  <si>
    <t>Folyamatban lévő szolgáltatási és támogatási költségek</t>
  </si>
  <si>
    <t>Egyéb közvetlen ügyfélköltség</t>
  </si>
  <si>
    <t>Értékesítés önköltsége összesen</t>
  </si>
  <si>
    <t>Bruttó árrés</t>
  </si>
  <si>
    <t>Egyéb költségek</t>
  </si>
  <si>
    <t>Ügyfélmegszerzési költség</t>
  </si>
  <si>
    <t>Ügyfélmarketing</t>
  </si>
  <si>
    <t>Ügyfél lezárása</t>
  </si>
  <si>
    <t>Egyéb ügyfélköltségek összesen</t>
  </si>
  <si>
    <t>Szegmensenkénti ügyfélnyereség</t>
  </si>
  <si>
    <t>Eredményösszesítő</t>
  </si>
  <si>
    <t>Átlagos költség megszerzett ügyfelenként</t>
  </si>
  <si>
    <t>Átlagos költség lezárt ügyfelenként</t>
  </si>
  <si>
    <t>Átlagos marketingköltség aktív ügyfelenként</t>
  </si>
  <si>
    <t>Átlagos eredmény ügyfelenként</t>
  </si>
  <si>
    <t>Eredményösszesítő ügyfelenként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</si>
</sst>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Ft&quot;;[Red]\-#,##0\ &quot;Ft&quot;"/>
    <numFmt numFmtId="165" formatCode="#,##0.00\ &quot;Ft&quot;;[Red]\-#,##0.00\ &quot;Ft&quot;"/>
    <numFmt numFmtId="166" formatCode="&quot;$&quot;#,##0_);[Red]\(&quot;$&quot;#,##0\)"/>
    <numFmt numFmtId="167" formatCode="m/d/yy"/>
    <numFmt numFmtId="168" formatCode="0.0%"/>
    <numFmt numFmtId="169" formatCode="mmmm\ d\,\ yyyy"/>
    <numFmt numFmtId="170" formatCode="0.0%_)"/>
    <numFmt numFmtId="171" formatCode="#,##0_ ;[Red]\-#,##0\ "/>
  </numFmts>
  <fonts count="19" x14ac:knownFonts="1">
    <font>
      <sz val="10"/>
      <color theme="1"/>
      <name val="Century Gothic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2"/>
      <color theme="3"/>
      <name val="Century Gothic"/>
      <family val="2"/>
      <scheme val="minor"/>
    </font>
    <font>
      <sz val="14"/>
      <color theme="1"/>
      <name val="Century Gothic"/>
      <family val="2"/>
      <scheme val="minor"/>
    </font>
    <font>
      <sz val="10"/>
      <color theme="3"/>
      <name val="Century Gothic"/>
      <family val="2"/>
      <scheme val="minor"/>
    </font>
    <font>
      <sz val="10"/>
      <color theme="4"/>
      <name val="Century Gothic"/>
      <family val="2"/>
      <scheme val="minor"/>
    </font>
    <font>
      <sz val="10"/>
      <color theme="6"/>
      <name val="Century Gothic"/>
      <family val="2"/>
      <scheme val="minor"/>
    </font>
    <font>
      <sz val="14"/>
      <color theme="3"/>
      <name val="Century Gothic"/>
      <family val="2"/>
      <scheme val="minor"/>
    </font>
    <font>
      <b/>
      <sz val="10"/>
      <color theme="6"/>
      <name val="Century Gothic"/>
      <family val="2"/>
      <scheme val="minor"/>
    </font>
    <font>
      <sz val="10"/>
      <color theme="5"/>
      <name val="Century Gothic"/>
      <family val="2"/>
      <scheme val="minor"/>
    </font>
    <font>
      <b/>
      <sz val="10"/>
      <color theme="3"/>
      <name val="Century Gothic"/>
      <family val="2"/>
      <scheme val="minor"/>
    </font>
    <font>
      <b/>
      <sz val="10"/>
      <color theme="4"/>
      <name val="Century Gothic"/>
      <family val="2"/>
      <scheme val="minor"/>
    </font>
    <font>
      <sz val="20"/>
      <color theme="3"/>
      <name val="Century Gothic"/>
      <family val="2"/>
      <scheme val="major"/>
    </font>
    <font>
      <sz val="11"/>
      <color theme="3" tint="0.39991454817346722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2"/>
      <color theme="3"/>
      <name val="Century Gothic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theme="8" tint="0.79992065187536243"/>
      </patternFill>
    </fill>
    <fill>
      <patternFill patternType="solid">
        <fgColor theme="0" tint="-4.9989318521683403E-2"/>
        <bgColor theme="8" tint="0.79995117038483843"/>
      </patternFill>
    </fill>
    <fill>
      <patternFill patternType="solid">
        <fgColor theme="5" tint="0.79998168889431442"/>
        <bgColor theme="8" tint="0.79995117038483843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5" tint="0.79998168889431442"/>
        <bgColor theme="8"/>
      </patternFill>
    </fill>
    <fill>
      <patternFill patternType="solid">
        <fgColor theme="0" tint="-4.9989318521683403E-2"/>
        <bgColor theme="8"/>
      </patternFill>
    </fill>
    <fill>
      <patternFill patternType="solid">
        <fgColor theme="4" tint="0.79998168889431442"/>
        <bgColor theme="8" tint="0.79989013336588644"/>
      </patternFill>
    </fill>
    <fill>
      <patternFill patternType="solid">
        <fgColor theme="0" tint="-4.9989318521683403E-2"/>
        <bgColor theme="8" tint="0.79989013336588644"/>
      </patternFill>
    </fill>
    <fill>
      <patternFill patternType="solid">
        <fgColor theme="4" tint="0.79998168889431442"/>
        <bgColor theme="8" tint="0.79985961485641044"/>
      </patternFill>
    </fill>
    <fill>
      <patternFill patternType="solid">
        <fgColor theme="0" tint="-4.9989318521683403E-2"/>
        <bgColor theme="8" tint="0.7998596148564104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5"/>
      </bottom>
      <diagonal/>
    </border>
    <border>
      <left/>
      <right/>
      <top/>
      <bottom style="thin">
        <color theme="3" tint="0.39994506668294322"/>
      </bottom>
      <diagonal/>
    </border>
  </borders>
  <cellStyleXfs count="5">
    <xf numFmtId="0" fontId="0" fillId="0" borderId="0">
      <alignment horizontal="left" vertical="center"/>
    </xf>
    <xf numFmtId="0" fontId="15" fillId="0" borderId="0" applyNumberFormat="0" applyFill="0" applyProtection="0">
      <alignment vertical="center"/>
    </xf>
    <xf numFmtId="0" fontId="17" fillId="0" borderId="0" applyNumberFormat="0" applyFill="0" applyProtection="0">
      <alignment vertical="center"/>
    </xf>
    <xf numFmtId="0" fontId="18" fillId="0" borderId="0" applyNumberFormat="0" applyFill="0" applyProtection="0">
      <alignment vertical="center"/>
    </xf>
    <xf numFmtId="0" fontId="16" fillId="0" borderId="0" applyNumberFormat="0" applyFill="0" applyProtection="0">
      <alignment vertical="center"/>
    </xf>
  </cellStyleXfs>
  <cellXfs count="80">
    <xf numFmtId="0" fontId="0" fillId="0" borderId="0" xfId="0">
      <alignment horizontal="left" vertical="center"/>
    </xf>
    <xf numFmtId="166" fontId="0" fillId="0" borderId="0" xfId="0" applyNumberFormat="1" applyFont="1" applyFill="1" applyBorder="1" applyAlignment="1">
      <alignment horizontal="left"/>
    </xf>
    <xf numFmtId="38" fontId="0" fillId="0" borderId="0" xfId="0" applyNumberFormat="1" applyFont="1" applyFill="1" applyBorder="1" applyAlignment="1">
      <alignment horizontal="left"/>
    </xf>
    <xf numFmtId="0" fontId="1" fillId="0" borderId="0" xfId="0" applyFont="1" applyBorder="1">
      <alignment horizontal="left" vertical="center"/>
    </xf>
    <xf numFmtId="166" fontId="0" fillId="0" borderId="0" xfId="0" applyNumberFormat="1" applyFont="1" applyFill="1" applyBorder="1" applyAlignment="1"/>
    <xf numFmtId="0" fontId="1" fillId="0" borderId="0" xfId="0" applyFont="1" applyFill="1" applyBorder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>
      <alignment horizontal="left" vertical="center"/>
    </xf>
    <xf numFmtId="0" fontId="0" fillId="0" borderId="0" xfId="0" applyBorder="1">
      <alignment horizontal="left" vertical="center"/>
    </xf>
    <xf numFmtId="38" fontId="0" fillId="0" borderId="0" xfId="0" applyNumberFormat="1" applyFont="1" applyFill="1" applyBorder="1" applyAlignment="1"/>
    <xf numFmtId="0" fontId="3" fillId="0" borderId="0" xfId="0" applyFont="1" applyBorder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indent="1"/>
    </xf>
    <xf numFmtId="166" fontId="8" fillId="0" borderId="0" xfId="0" applyNumberFormat="1" applyFont="1" applyFill="1" applyBorder="1" applyAlignment="1"/>
    <xf numFmtId="168" fontId="8" fillId="0" borderId="0" xfId="0" applyNumberFormat="1" applyFont="1" applyFill="1" applyBorder="1" applyAlignment="1"/>
    <xf numFmtId="166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right"/>
    </xf>
    <xf numFmtId="0" fontId="17" fillId="0" borderId="0" xfId="2" applyNumberFormat="1" applyFill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11" fillId="2" borderId="1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0" xfId="3" applyNumberFormat="1" applyFill="1" applyAlignment="1">
      <alignment horizontal="left" vertical="center" indent="2"/>
    </xf>
    <xf numFmtId="0" fontId="10" fillId="0" borderId="0" xfId="2" applyNumberFormat="1" applyFont="1" applyFill="1" applyBorder="1" applyAlignment="1">
      <alignment vertical="center"/>
    </xf>
    <xf numFmtId="0" fontId="7" fillId="4" borderId="0" xfId="0" applyNumberFormat="1" applyFont="1" applyFill="1" applyBorder="1" applyAlignment="1">
      <alignment horizontal="left" vertical="center" indent="1"/>
    </xf>
    <xf numFmtId="0" fontId="7" fillId="4" borderId="0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left" vertical="center" indent="1"/>
    </xf>
    <xf numFmtId="0" fontId="12" fillId="7" borderId="3" xfId="0" applyFont="1" applyFill="1" applyBorder="1" applyAlignment="1">
      <alignment horizontal="center" vertical="center"/>
    </xf>
    <xf numFmtId="0" fontId="8" fillId="8" borderId="0" xfId="0" applyNumberFormat="1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horizontal="left" vertical="center" indent="2"/>
    </xf>
    <xf numFmtId="0" fontId="10" fillId="0" borderId="0" xfId="2" applyNumberFormat="1" applyFont="1" applyFill="1" applyBorder="1" applyAlignment="1">
      <alignment horizontal="left" vertical="center" indent="1"/>
    </xf>
    <xf numFmtId="0" fontId="7" fillId="10" borderId="0" xfId="0" applyFont="1" applyFill="1" applyBorder="1" applyAlignment="1">
      <alignment horizontal="left" vertical="center" indent="2"/>
    </xf>
    <xf numFmtId="0" fontId="13" fillId="10" borderId="0" xfId="0" applyFont="1" applyFill="1" applyBorder="1" applyAlignment="1">
      <alignment horizontal="left" vertical="center" indent="2"/>
    </xf>
    <xf numFmtId="0" fontId="14" fillId="8" borderId="0" xfId="0" applyFont="1" applyFill="1" applyBorder="1" applyAlignment="1">
      <alignment horizontal="left" vertical="center" indent="2"/>
    </xf>
    <xf numFmtId="0" fontId="14" fillId="8" borderId="1" xfId="0" applyFont="1" applyFill="1" applyBorder="1" applyAlignment="1">
      <alignment horizontal="left" vertical="center" indent="2"/>
    </xf>
    <xf numFmtId="170" fontId="8" fillId="9" borderId="1" xfId="0" applyNumberFormat="1" applyFont="1" applyFill="1" applyBorder="1" applyAlignment="1">
      <alignment horizontal="right" vertical="center"/>
    </xf>
    <xf numFmtId="170" fontId="8" fillId="5" borderId="1" xfId="0" applyNumberFormat="1" applyFont="1" applyFill="1" applyBorder="1" applyAlignment="1">
      <alignment horizontal="right" vertical="center"/>
    </xf>
    <xf numFmtId="0" fontId="13" fillId="10" borderId="1" xfId="0" applyFont="1" applyFill="1" applyBorder="1" applyAlignment="1">
      <alignment horizontal="left" vertical="center" indent="2"/>
    </xf>
    <xf numFmtId="0" fontId="14" fillId="8" borderId="0" xfId="0" applyFont="1" applyFill="1" applyBorder="1" applyAlignment="1">
      <alignment horizontal="left" vertical="center" indent="1"/>
    </xf>
    <xf numFmtId="0" fontId="14" fillId="8" borderId="1" xfId="0" applyFont="1" applyFill="1" applyBorder="1" applyAlignment="1">
      <alignment horizontal="left" vertical="center" indent="1"/>
    </xf>
    <xf numFmtId="170" fontId="8" fillId="9" borderId="1" xfId="0" applyNumberFormat="1" applyFont="1" applyFill="1" applyBorder="1" applyAlignment="1">
      <alignment horizontal="right"/>
    </xf>
    <xf numFmtId="170" fontId="8" fillId="5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left" vertical="center" indent="1"/>
    </xf>
    <xf numFmtId="170" fontId="8" fillId="9" borderId="1" xfId="0" applyNumberFormat="1" applyFont="1" applyFill="1" applyBorder="1" applyAlignment="1"/>
    <xf numFmtId="170" fontId="8" fillId="5" borderId="1" xfId="0" applyNumberFormat="1" applyFont="1" applyFill="1" applyBorder="1" applyAlignment="1"/>
    <xf numFmtId="0" fontId="10" fillId="0" borderId="0" xfId="2" applyFont="1" applyFill="1" applyBorder="1" applyAlignment="1">
      <alignment horizontal="center" vertical="center"/>
    </xf>
    <xf numFmtId="166" fontId="10" fillId="0" borderId="0" xfId="2" applyNumberFormat="1" applyFont="1" applyFill="1" applyBorder="1" applyAlignment="1">
      <alignment horizontal="center" vertical="center"/>
    </xf>
    <xf numFmtId="169" fontId="16" fillId="0" borderId="0" xfId="4" quotePrefix="1" applyNumberFormat="1" applyFill="1">
      <alignment vertical="center"/>
    </xf>
    <xf numFmtId="49" fontId="16" fillId="0" borderId="0" xfId="4" quotePrefix="1" applyNumberFormat="1" applyFill="1">
      <alignment vertical="center"/>
    </xf>
    <xf numFmtId="0" fontId="15" fillId="0" borderId="4" xfId="1" applyFill="1" applyBorder="1">
      <alignment vertical="center"/>
    </xf>
    <xf numFmtId="49" fontId="2" fillId="0" borderId="4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0" fontId="1" fillId="0" borderId="4" xfId="0" applyFont="1" applyFill="1" applyBorder="1">
      <alignment horizontal="left" vertical="center"/>
    </xf>
    <xf numFmtId="0" fontId="1" fillId="0" borderId="4" xfId="0" applyFont="1" applyBorder="1">
      <alignment horizontal="left" vertical="center"/>
    </xf>
    <xf numFmtId="0" fontId="10" fillId="0" borderId="0" xfId="2" applyNumberFormat="1" applyFont="1" applyFill="1" applyBorder="1" applyAlignment="1">
      <alignment horizontal="left" vertical="center"/>
    </xf>
    <xf numFmtId="169" fontId="16" fillId="0" borderId="0" xfId="4" quotePrefix="1" applyNumberFormat="1" applyFill="1" applyAlignment="1">
      <alignment horizontal="right" vertical="center"/>
    </xf>
    <xf numFmtId="0" fontId="7" fillId="3" borderId="0" xfId="0" applyNumberFormat="1" applyFont="1" applyFill="1" applyBorder="1" applyAlignment="1">
      <alignment horizontal="right"/>
    </xf>
    <xf numFmtId="0" fontId="9" fillId="3" borderId="2" xfId="0" applyNumberFormat="1" applyFont="1" applyFill="1" applyBorder="1" applyAlignment="1">
      <alignment horizontal="right"/>
    </xf>
    <xf numFmtId="165" fontId="9" fillId="3" borderId="2" xfId="0" applyNumberFormat="1" applyFont="1" applyFill="1" applyBorder="1" applyAlignment="1">
      <alignment horizontal="right"/>
    </xf>
    <xf numFmtId="164" fontId="7" fillId="5" borderId="0" xfId="0" applyNumberFormat="1" applyFont="1" applyFill="1" applyBorder="1" applyAlignment="1">
      <alignment vertical="center"/>
    </xf>
    <xf numFmtId="164" fontId="7" fillId="10" borderId="0" xfId="0" applyNumberFormat="1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right"/>
    </xf>
    <xf numFmtId="164" fontId="8" fillId="9" borderId="0" xfId="0" applyNumberFormat="1" applyFont="1" applyFill="1" applyBorder="1" applyAlignment="1">
      <alignment horizontal="right" vertical="center"/>
    </xf>
    <xf numFmtId="164" fontId="8" fillId="5" borderId="0" xfId="0" applyNumberFormat="1" applyFont="1" applyFill="1" applyBorder="1" applyAlignment="1">
      <alignment horizontal="right" vertical="center"/>
    </xf>
    <xf numFmtId="164" fontId="8" fillId="8" borderId="0" xfId="0" applyNumberFormat="1" applyFont="1" applyFill="1" applyBorder="1" applyAlignment="1"/>
    <xf numFmtId="164" fontId="8" fillId="5" borderId="0" xfId="0" applyNumberFormat="1" applyFont="1" applyFill="1" applyBorder="1" applyAlignment="1"/>
    <xf numFmtId="171" fontId="7" fillId="4" borderId="0" xfId="0" applyNumberFormat="1" applyFont="1" applyFill="1" applyBorder="1" applyAlignment="1">
      <alignment horizontal="center" vertical="center"/>
    </xf>
    <xf numFmtId="171" fontId="7" fillId="5" borderId="0" xfId="0" applyNumberFormat="1" applyFont="1" applyFill="1" applyBorder="1" applyAlignment="1">
      <alignment horizontal="center" vertical="center"/>
    </xf>
    <xf numFmtId="171" fontId="7" fillId="10" borderId="0" xfId="0" applyNumberFormat="1" applyFont="1" applyFill="1" applyBorder="1" applyAlignment="1">
      <alignment vertical="center"/>
    </xf>
    <xf numFmtId="171" fontId="7" fillId="5" borderId="0" xfId="0" applyNumberFormat="1" applyFont="1" applyFill="1" applyBorder="1" applyAlignment="1">
      <alignment vertical="center"/>
    </xf>
    <xf numFmtId="171" fontId="7" fillId="11" borderId="0" xfId="0" applyNumberFormat="1" applyFont="1" applyFill="1" applyBorder="1" applyAlignment="1">
      <alignment vertical="center"/>
    </xf>
    <xf numFmtId="171" fontId="7" fillId="11" borderId="1" xfId="0" applyNumberFormat="1" applyFont="1" applyFill="1" applyBorder="1" applyAlignment="1">
      <alignment vertical="center"/>
    </xf>
    <xf numFmtId="171" fontId="7" fillId="5" borderId="1" xfId="0" applyNumberFormat="1" applyFont="1" applyFill="1" applyBorder="1" applyAlignment="1">
      <alignment vertical="center"/>
    </xf>
    <xf numFmtId="164" fontId="8" fillId="9" borderId="0" xfId="0" applyNumberFormat="1" applyFont="1" applyFill="1" applyBorder="1" applyAlignment="1">
      <alignment horizontal="right"/>
    </xf>
    <xf numFmtId="164" fontId="8" fillId="5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9" fontId="16" fillId="0" borderId="0" xfId="4" quotePrefix="1" applyNumberFormat="1" applyFill="1" applyAlignment="1">
      <alignment horizontal="right" vertical="center"/>
    </xf>
    <xf numFmtId="0" fontId="0" fillId="0" borderId="0" xfId="0" applyFill="1" applyBorder="1" applyAlignment="1">
      <alignment horizontal="center"/>
    </xf>
  </cellXfs>
  <cellStyles count="5"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Normál" xfId="0" builtinId="0" customBuiltin="1"/>
  </cellStyles>
  <dxfs count="41"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5961485641044"/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89013336588644"/>
          <bgColor theme="0" tint="-4.9989318521683403E-2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3"/>
      </font>
      <fill>
        <patternFill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 patternType="solid">
          <fgColor auto="1"/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ont>
        <b val="0"/>
        <i val="0"/>
        <color theme="5"/>
      </font>
      <fill>
        <patternFill patternType="solid">
          <fgColor theme="8"/>
          <bgColor theme="0" tint="-4.9989318521683403E-2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ont>
        <b val="0"/>
        <i val="0"/>
        <color theme="3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solid">
          <fgColor theme="8" tint="0.79995117038483843"/>
          <bgColor theme="5" tint="0.79998168889431442"/>
        </patternFill>
      </fill>
      <border diagonalUp="0" diagonalDown="0">
        <left/>
        <right/>
        <top/>
        <bottom/>
        <vertical/>
        <horizontal/>
      </border>
    </dxf>
  </dxfs>
  <tableStyles count="7" defaultTableStyle="CustomerProfitabilityAnalysis_table2" defaultPivotStyle="PivotStyleLight16">
    <tableStyle name="CustomerProfitabilityAnalysis_table1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TotalCell" dxfId="35"/>
      <tableStyleElement type="lastTotalCell" dxfId="34"/>
    </tableStyle>
    <tableStyle name="CustomerProfitabilityAnalysis_table2" pivot="0" count="5">
      <tableStyleElement type="wholeTable" dxfId="33"/>
      <tableStyleElement type="headerRow" dxfId="32"/>
      <tableStyleElement type="firstColumn" dxfId="31"/>
      <tableStyleElement type="lastColumn" dxfId="30"/>
      <tableStyleElement type="firstRowStripe" dxfId="29"/>
    </tableStyle>
    <tableStyle name="CustomerProfitabilityAnalysis_table3" pivot="0" count="6">
      <tableStyleElement type="wholeTable" dxfId="28"/>
      <tableStyleElement type="headerRow" dxfId="27"/>
      <tableStyleElement type="totalRow" dxfId="26"/>
      <tableStyleElement type="firstColumn" dxfId="25"/>
      <tableStyleElement type="lastColumn" dxfId="24"/>
      <tableStyleElement type="firstTotalCell" dxfId="23"/>
    </tableStyle>
    <tableStyle name="CustomerProfitabilityAnalysis_table4" pivot="0" count="6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TotalCell" dxfId="17"/>
    </tableStyle>
    <tableStyle name="CustomerProfitabilityAnalysis_table5" pivot="0" count="5">
      <tableStyleElement type="wholeTable" dxfId="16"/>
      <tableStyleElement type="headerRow" dxfId="15"/>
      <tableStyleElement type="firstColumn" dxfId="14"/>
      <tableStyleElement type="lastColumn" dxfId="13"/>
      <tableStyleElement type="firstRowStripe" dxfId="12"/>
    </tableStyle>
    <tableStyle name="CustomerProfitabilityAnalysis_table6" pivot="0" count="6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TotalCell" dxfId="6"/>
    </tableStyle>
    <tableStyle name="CustomerProfitabilityAnalysis_table7" pivot="0" count="6">
      <tableStyleElement type="wholeTable" dxfId="5"/>
      <tableStyleElement type="headerRow" dxfId="4"/>
      <tableStyleElement type="totalRow" dxfId="3"/>
      <tableStyleElement type="firstColumn" dxfId="2"/>
      <tableStyleElement type="lastColumn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'Jövedelmezőségi elemzés'!$B$33</c:f>
              <c:strCache>
                <c:ptCount val="1"/>
                <c:pt idx="0">
                  <c:v>Átlagos költség megszerzett ügyfelenként</c:v>
                </c:pt>
              </c:strCache>
            </c:strRef>
          </c:tx>
          <c:spPr>
            <a:gradFill>
              <a:gsLst>
                <a:gs pos="37000">
                  <a:schemeClr val="accent2"/>
                </a:gs>
                <a:gs pos="15000">
                  <a:schemeClr val="accent2"/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2"/>
                    </a:solidFill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'Jövedelmezőségi elemzés'!$C$32:$E$32</c:f>
              <c:numCache>
                <c:formatCode>General</c:formatCode>
                <c:ptCount val="3"/>
              </c:numCache>
            </c:numRef>
          </c:cat>
          <c:val>
            <c:numRef>
              <c:f>'Jövedelmezőségi elemzés'!$C$33:$E$33</c:f>
              <c:numCache>
                <c:formatCode>"Ft"#,##0_);[Red]\("Ft"#,##0\)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</c:ser>
        <c:ser>
          <c:idx val="1"/>
          <c:order val="1"/>
          <c:tx>
            <c:strRef>
              <c:f>'Jövedelmezőségi elemzés'!$B$34</c:f>
              <c:strCache>
                <c:ptCount val="1"/>
                <c:pt idx="0">
                  <c:v>Átlagos költség lezárt ügyfelenként</c:v>
                </c:pt>
              </c:strCache>
            </c:strRef>
          </c:tx>
          <c:spPr>
            <a:gradFill>
              <a:gsLst>
                <a:gs pos="37000">
                  <a:schemeClr val="accent1"/>
                </a:gs>
                <a:gs pos="15000">
                  <a:schemeClr val="accent1"/>
                </a:gs>
                <a:gs pos="100000">
                  <a:schemeClr val="accent1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1"/>
                    </a:solidFill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'Jövedelmezőségi elemzés'!$C$32:$E$32</c:f>
              <c:numCache>
                <c:formatCode>General</c:formatCode>
                <c:ptCount val="3"/>
              </c:numCache>
            </c:numRef>
          </c:cat>
          <c:val>
            <c:numRef>
              <c:f>'Jövedelmezőségi elemzés'!$C$34:$E$34</c:f>
              <c:numCache>
                <c:formatCode>"Ft"#,##0_);[Red]\("Ft"#,##0\)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</c:ser>
        <c:ser>
          <c:idx val="2"/>
          <c:order val="2"/>
          <c:tx>
            <c:strRef>
              <c:f>'Jövedelmezőségi elemzés'!$B$35</c:f>
              <c:strCache>
                <c:ptCount val="1"/>
                <c:pt idx="0">
                  <c:v>Átlagos marketingköltség aktív ügyfelenként</c:v>
                </c:pt>
              </c:strCache>
            </c:strRef>
          </c:tx>
          <c:spPr>
            <a:gradFill>
              <a:gsLst>
                <a:gs pos="37000">
                  <a:schemeClr val="accent3"/>
                </a:gs>
                <a:gs pos="15000">
                  <a:schemeClr val="accent3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0"/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3"/>
                    </a:solidFill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'Jövedelmezőségi elemzés'!$C$32:$E$32</c:f>
              <c:numCache>
                <c:formatCode>General</c:formatCode>
                <c:ptCount val="3"/>
              </c:numCache>
            </c:numRef>
          </c:cat>
          <c:val>
            <c:numRef>
              <c:f>'Jövedelmezőségi elemzés'!$C$35:$E$35</c:f>
              <c:numCache>
                <c:formatCode>"Ft"#,##0_);[Red]\("Ft"#,##0\)</c:formatCode>
                <c:ptCount val="3"/>
                <c:pt idx="0">
                  <c:v>25000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</c:ser>
        <c:ser>
          <c:idx val="3"/>
          <c:order val="3"/>
          <c:tx>
            <c:strRef>
              <c:f>'Jövedelmezőségi elemzés'!$B$36</c:f>
              <c:strCache>
                <c:ptCount val="1"/>
                <c:pt idx="0">
                  <c:v>Átlagos eredmény ügyfelenként</c:v>
                </c:pt>
              </c:strCache>
            </c:strRef>
          </c:tx>
          <c:spPr>
            <a:gradFill>
              <a:gsLst>
                <a:gs pos="37000">
                  <a:schemeClr val="accent4"/>
                </a:gs>
                <a:gs pos="15000">
                  <a:schemeClr val="accent4"/>
                </a:gs>
                <a:gs pos="100000">
                  <a:schemeClr val="accent4">
                    <a:lumMod val="20000"/>
                    <a:lumOff val="80000"/>
                  </a:schemeClr>
                </a:gs>
              </a:gsLst>
              <a:lin ang="5400000" scaled="0"/>
            </a:gradFill>
          </c:spPr>
          <c:invertIfNegative val="1"/>
          <c:dLbls>
            <c:numFmt formatCode="#,##0\ &quot;Ft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4"/>
                    </a:solidFill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'Jövedelmezőségi elemzés'!$C$32:$E$32</c:f>
              <c:numCache>
                <c:formatCode>General</c:formatCode>
                <c:ptCount val="3"/>
              </c:numCache>
            </c:numRef>
          </c:cat>
          <c:val>
            <c:numRef>
              <c:f>'Jövedelmezőségi elemzés'!$C$36:$E$36</c:f>
              <c:numCache>
                <c:formatCode>"Ft"#,##0.00_);[Red]\("Ft"#,##0.00\)</c:formatCode>
                <c:ptCount val="3"/>
                <c:pt idx="0">
                  <c:v>-5833.333333333333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280168"/>
        <c:axId val="113279776"/>
      </c:barChart>
      <c:catAx>
        <c:axId val="113280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 anchor="b" anchorCtr="1"/>
          <a:lstStyle/>
          <a:p>
            <a:pPr>
              <a:defRPr sz="1100" b="1" spc="30" baseline="0">
                <a:solidFill>
                  <a:schemeClr val="tx2"/>
                </a:solidFill>
              </a:defRPr>
            </a:pPr>
            <a:endParaRPr lang="hu-HU"/>
          </a:p>
        </c:txPr>
        <c:crossAx val="113279776"/>
        <c:crosses val="autoZero"/>
        <c:auto val="0"/>
        <c:lblAlgn val="ctr"/>
        <c:lblOffset val="100"/>
        <c:noMultiLvlLbl val="0"/>
      </c:catAx>
      <c:valAx>
        <c:axId val="113279776"/>
        <c:scaling>
          <c:orientation val="minMax"/>
        </c:scaling>
        <c:delete val="0"/>
        <c:axPos val="l"/>
        <c:majorGridlines>
          <c:spPr>
            <a:ln w="9525">
              <a:solidFill>
                <a:schemeClr val="tx2">
                  <a:lumMod val="60000"/>
                  <a:lumOff val="40000"/>
                </a:schemeClr>
              </a:solidFill>
            </a:ln>
          </c:spPr>
        </c:majorGridlines>
        <c:numFmt formatCode="#,##0\ &quot;Ft&quot;" sourceLinked="0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2"/>
                </a:solidFill>
              </a:defRPr>
            </a:pPr>
            <a:endParaRPr lang="hu-HU"/>
          </a:p>
        </c:txPr>
        <c:crossAx val="113280168"/>
        <c:crosses val="autoZero"/>
        <c:crossBetween val="between"/>
      </c:valAx>
      <c:spPr>
        <a:noFill/>
        <a:ln>
          <a:solidFill>
            <a:schemeClr val="tx2">
              <a:lumMod val="60000"/>
              <a:lumOff val="4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5270641674841154"/>
          <c:y val="2.4291334332224968E-2"/>
          <c:w val="0.24729355451528401"/>
          <c:h val="0.19013014939397635"/>
        </c:manualLayout>
      </c:layout>
      <c:overlay val="0"/>
      <c:txPr>
        <a:bodyPr/>
        <a:lstStyle/>
        <a:p>
          <a:pPr>
            <a:defRPr sz="800" b="0">
              <a:solidFill>
                <a:schemeClr val="tx2"/>
              </a:solidFill>
            </a:defRPr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solidFill>
            <a:schemeClr val="tx1">
              <a:lumMod val="75000"/>
              <a:lumOff val="25000"/>
            </a:schemeClr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Eredm&#233;ny&#246;sszes&#237;t&#337; diagram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J&#246;vedelmez&#337;s&#233;gi elemz&#233;s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3</xdr:row>
      <xdr:rowOff>6349</xdr:rowOff>
    </xdr:from>
    <xdr:to>
      <xdr:col>7</xdr:col>
      <xdr:colOff>638176</xdr:colOff>
      <xdr:row>4</xdr:row>
      <xdr:rowOff>152399</xdr:rowOff>
    </xdr:to>
    <xdr:sp macro="" textlink="">
      <xdr:nvSpPr>
        <xdr:cNvPr id="11" name="Adatbeviteli tipp" descr="A szürke hátterű cellák automatikusan kiszámítják az eredményt, amikor a mintaadatokat átírja a sajátjával." title="Adatbeviteli tipp"/>
        <xdr:cNvSpPr/>
      </xdr:nvSpPr>
      <xdr:spPr>
        <a:xfrm>
          <a:off x="5629275" y="615949"/>
          <a:ext cx="3952876" cy="37465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l"/>
          <a:r>
            <a:rPr lang="hu-HU" sz="900" b="1">
              <a:solidFill>
                <a:schemeClr val="tx2"/>
              </a:solidFill>
            </a:rPr>
            <a:t>TIPP:</a:t>
          </a:r>
          <a:r>
            <a:rPr lang="hu-HU" sz="900" b="0">
              <a:solidFill>
                <a:schemeClr val="tx2"/>
              </a:solidFill>
            </a:rPr>
            <a:t>A szürke hátterű cellák automatikusan kiszámítják az eredményt, amikor a mintaadatokat átírja a sajátjával.</a:t>
          </a:r>
          <a:endParaRPr lang="en-US" sz="900" b="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5</xdr:col>
      <xdr:colOff>752474</xdr:colOff>
      <xdr:row>1</xdr:row>
      <xdr:rowOff>133350</xdr:rowOff>
    </xdr:from>
    <xdr:to>
      <xdr:col>7</xdr:col>
      <xdr:colOff>649604</xdr:colOff>
      <xdr:row>1</xdr:row>
      <xdr:rowOff>389382</xdr:rowOff>
    </xdr:to>
    <xdr:sp macro="" textlink="">
      <xdr:nvSpPr>
        <xdr:cNvPr id="12" name="Diagram gomb" descr="Kattintson ide az eredményösszesítő diagram megtekintéséhez" title="Összesítés">
          <a:hlinkClick xmlns:r="http://schemas.openxmlformats.org/officeDocument/2006/relationships" r:id="rId1" tooltip="Kattintson ide az eredményösszesítő diagram megtekintéséhez"/>
        </xdr:cNvPr>
        <xdr:cNvSpPr/>
      </xdr:nvSpPr>
      <xdr:spPr>
        <a:xfrm>
          <a:off x="8496299" y="295275"/>
          <a:ext cx="1097280" cy="256032"/>
        </a:xfrm>
        <a:prstGeom prst="roundRect">
          <a:avLst>
            <a:gd name="adj" fmla="val 22701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/>
            <a:t>ÖSSZESÍTÉS</a:t>
          </a:r>
        </a:p>
      </xdr:txBody>
    </xdr:sp>
    <xdr:clientData fPrintsWithSheet="0"/>
  </xdr:twoCellAnchor>
  <xdr:twoCellAnchor>
    <xdr:from>
      <xdr:col>5</xdr:col>
      <xdr:colOff>114298</xdr:colOff>
      <xdr:row>32</xdr:row>
      <xdr:rowOff>142874</xdr:rowOff>
    </xdr:from>
    <xdr:to>
      <xdr:col>5</xdr:col>
      <xdr:colOff>1162049</xdr:colOff>
      <xdr:row>35</xdr:row>
      <xdr:rowOff>76200</xdr:rowOff>
    </xdr:to>
    <xdr:sp macro="" textlink="">
      <xdr:nvSpPr>
        <xdr:cNvPr id="13" name="Összesítés gomb" descr="Kattintson ide az eredményösszesítő diagram megtekintéséhez" title="Összesítés">
          <a:hlinkClick xmlns:r="http://schemas.openxmlformats.org/officeDocument/2006/relationships" r:id="rId1" tooltip="Kattintson ide az eredményösszesítő diagram megtekintéséhez"/>
        </xdr:cNvPr>
        <xdr:cNvSpPr/>
      </xdr:nvSpPr>
      <xdr:spPr>
        <a:xfrm>
          <a:off x="7858123" y="8124824"/>
          <a:ext cx="1047751" cy="619126"/>
        </a:xfrm>
        <a:prstGeom prst="roundRect">
          <a:avLst>
            <a:gd name="adj" fmla="val 22701"/>
          </a:avLst>
        </a:prstGeom>
        <a:solidFill>
          <a:schemeClr val="accent3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900">
              <a:solidFill>
                <a:schemeClr val="accent3">
                  <a:lumMod val="75000"/>
                </a:schemeClr>
              </a:solidFill>
            </a:rPr>
            <a:t>DIAGRAM</a:t>
          </a:r>
          <a:r>
            <a:rPr lang="en-US" sz="900" baseline="0">
              <a:solidFill>
                <a:schemeClr val="accent3">
                  <a:lumMod val="75000"/>
                </a:schemeClr>
              </a:solidFill>
            </a:rPr>
            <a:t> MEGTEKINTÉSE</a:t>
          </a:r>
          <a:endParaRPr lang="en-US" sz="900">
            <a:solidFill>
              <a:schemeClr val="accent3">
                <a:lumMod val="75000"/>
              </a:schemeClr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</xdr:row>
      <xdr:rowOff>104775</xdr:rowOff>
    </xdr:from>
    <xdr:to>
      <xdr:col>17</xdr:col>
      <xdr:colOff>495300</xdr:colOff>
      <xdr:row>28</xdr:row>
      <xdr:rowOff>152400</xdr:rowOff>
    </xdr:to>
    <xdr:graphicFrame macro="">
      <xdr:nvGraphicFramePr>
        <xdr:cNvPr id="4" name="Eredményösszesítő" descr="Az átlagos költséget a Megszerzett ügyfél, a Lezárt ügyfél, az Aktív ügyfél és az Ügyfelenkénti eredmény értékeivel összehasonlító oszlopos diagram." title="Eredményösszesítő ügyfelenkén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133349</xdr:colOff>
      <xdr:row>1</xdr:row>
      <xdr:rowOff>114301</xdr:rowOff>
    </xdr:from>
    <xdr:to>
      <xdr:col>18</xdr:col>
      <xdr:colOff>11429</xdr:colOff>
      <xdr:row>1</xdr:row>
      <xdr:rowOff>370333</xdr:rowOff>
    </xdr:to>
    <xdr:sp macro="" textlink="">
      <xdr:nvSpPr>
        <xdr:cNvPr id="5" name="Elemzés gomb" descr="Kattintson ide a Jövedelmezőségi elemzés lap megtekintéséhez." title="Elemzés">
          <a:hlinkClick xmlns:r="http://schemas.openxmlformats.org/officeDocument/2006/relationships" r:id="rId2" tooltip="Kattintson ide a Jövedelmezőségi elemzés lap megtekintéséhez."/>
        </xdr:cNvPr>
        <xdr:cNvSpPr/>
      </xdr:nvSpPr>
      <xdr:spPr>
        <a:xfrm>
          <a:off x="8953499" y="276226"/>
          <a:ext cx="1097280" cy="256032"/>
        </a:xfrm>
        <a:prstGeom prst="roundRect">
          <a:avLst>
            <a:gd name="adj" fmla="val 20608"/>
          </a:avLst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ELEMZÉS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ustomerProfitabilityAnalysis_colors">
      <a:dk1>
        <a:srgbClr val="000000"/>
      </a:dk1>
      <a:lt1>
        <a:srgbClr val="FFFFFF"/>
      </a:lt1>
      <a:dk2>
        <a:srgbClr val="493838"/>
      </a:dk2>
      <a:lt2>
        <a:srgbClr val="F2F0E6"/>
      </a:lt2>
      <a:accent1>
        <a:srgbClr val="37868B"/>
      </a:accent1>
      <a:accent2>
        <a:srgbClr val="FD7321"/>
      </a:accent2>
      <a:accent3>
        <a:srgbClr val="78A22F"/>
      </a:accent3>
      <a:accent4>
        <a:srgbClr val="D8AE00"/>
      </a:accent4>
      <a:accent5>
        <a:srgbClr val="A74622"/>
      </a:accent5>
      <a:accent6>
        <a:srgbClr val="6E4773"/>
      </a:accent6>
      <a:hlink>
        <a:srgbClr val="00868B"/>
      </a:hlink>
      <a:folHlink>
        <a:srgbClr val="6E4773"/>
      </a:folHlink>
    </a:clrScheme>
    <a:fontScheme name="CustomerProfitabilityAnalysis_font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  <pageSetUpPr autoPageBreaks="0" fitToPage="1"/>
  </sheetPr>
  <dimension ref="A1:H36"/>
  <sheetViews>
    <sheetView showGridLines="0" tabSelected="1" workbookViewId="0"/>
  </sheetViews>
  <sheetFormatPr defaultRowHeight="18" customHeight="1" x14ac:dyDescent="0.25"/>
  <cols>
    <col min="1" max="1" width="2.140625" customWidth="1"/>
    <col min="2" max="2" width="59.5703125" customWidth="1"/>
    <col min="3" max="3" width="19.85546875" customWidth="1"/>
    <col min="4" max="5" width="21" customWidth="1"/>
    <col min="6" max="6" width="18.28515625" customWidth="1"/>
    <col min="7" max="7" width="1.7109375" customWidth="1"/>
    <col min="8" max="8" width="9.85546875" customWidth="1"/>
    <col min="9" max="9" width="2.140625" customWidth="1"/>
  </cols>
  <sheetData>
    <row r="1" spans="1:8" ht="12.75" customHeight="1" x14ac:dyDescent="0.25"/>
    <row r="2" spans="1:8" ht="39.75" customHeight="1" x14ac:dyDescent="0.2">
      <c r="B2" s="51" t="s">
        <v>4</v>
      </c>
      <c r="C2" s="52"/>
      <c r="D2" s="53"/>
      <c r="E2" s="54"/>
      <c r="F2" s="54"/>
      <c r="G2" s="54"/>
      <c r="H2" s="55"/>
    </row>
    <row r="3" spans="1:8" ht="18" customHeight="1" x14ac:dyDescent="0.2">
      <c r="A3" s="3"/>
      <c r="B3" s="50" t="s">
        <v>5</v>
      </c>
      <c r="C3" s="6"/>
      <c r="D3" s="78" t="s">
        <v>6</v>
      </c>
      <c r="E3" s="78"/>
      <c r="F3" s="78"/>
      <c r="G3" s="78"/>
      <c r="H3" s="78"/>
    </row>
    <row r="4" spans="1:8" ht="18" customHeight="1" x14ac:dyDescent="0.2">
      <c r="A4" s="3"/>
      <c r="B4" s="8"/>
      <c r="C4" s="6"/>
      <c r="D4" s="7"/>
      <c r="E4" s="5"/>
      <c r="F4" s="5"/>
      <c r="G4" s="5"/>
      <c r="H4" s="3"/>
    </row>
    <row r="5" spans="1:8" ht="18" customHeight="1" x14ac:dyDescent="0.25">
      <c r="A5" s="3"/>
      <c r="B5" s="5"/>
      <c r="C5" s="5"/>
      <c r="D5" s="5"/>
      <c r="E5" s="5"/>
      <c r="F5" s="5"/>
      <c r="G5" s="5"/>
      <c r="H5" s="3"/>
    </row>
    <row r="6" spans="1:8" ht="30" customHeight="1" x14ac:dyDescent="0.25">
      <c r="A6" s="3"/>
      <c r="B6" s="56" t="s">
        <v>7</v>
      </c>
      <c r="C6" s="47" t="s">
        <v>8</v>
      </c>
      <c r="D6" s="47" t="s">
        <v>9</v>
      </c>
      <c r="E6" s="47" t="s">
        <v>10</v>
      </c>
      <c r="F6" s="48" t="s">
        <v>11</v>
      </c>
      <c r="G6" s="13"/>
      <c r="H6" s="1" t="s">
        <v>0</v>
      </c>
    </row>
    <row r="7" spans="1:8" ht="18" customHeight="1" x14ac:dyDescent="0.25">
      <c r="A7" s="3"/>
      <c r="B7" s="26" t="s">
        <v>12</v>
      </c>
      <c r="C7" s="27">
        <v>5</v>
      </c>
      <c r="D7" s="27">
        <v>8</v>
      </c>
      <c r="E7" s="27">
        <v>8</v>
      </c>
      <c r="F7" s="69">
        <f>SUM(C7:E7)</f>
        <v>21</v>
      </c>
      <c r="G7" s="2"/>
      <c r="H7" s="11"/>
    </row>
    <row r="8" spans="1:8" ht="18" customHeight="1" x14ac:dyDescent="0.25">
      <c r="A8" s="3"/>
      <c r="B8" s="26" t="s">
        <v>13</v>
      </c>
      <c r="C8" s="27">
        <v>2</v>
      </c>
      <c r="D8" s="27">
        <v>4</v>
      </c>
      <c r="E8" s="27">
        <v>4</v>
      </c>
      <c r="F8" s="69">
        <f t="shared" ref="F8:F10" si="0">SUM(C8:E8)</f>
        <v>10</v>
      </c>
      <c r="G8" s="2"/>
      <c r="H8" s="11"/>
    </row>
    <row r="9" spans="1:8" ht="18" customHeight="1" x14ac:dyDescent="0.25">
      <c r="A9" s="3"/>
      <c r="B9" s="26" t="s">
        <v>14</v>
      </c>
      <c r="C9" s="68">
        <v>-1</v>
      </c>
      <c r="D9" s="68">
        <v>-2</v>
      </c>
      <c r="E9" s="68">
        <v>-2</v>
      </c>
      <c r="F9" s="69">
        <f t="shared" si="0"/>
        <v>-5</v>
      </c>
      <c r="G9" s="2"/>
      <c r="H9" s="11"/>
    </row>
    <row r="10" spans="1:8" ht="18" customHeight="1" x14ac:dyDescent="0.25">
      <c r="A10" s="3"/>
      <c r="B10" s="28" t="s">
        <v>15</v>
      </c>
      <c r="C10" s="29">
        <f>SUBTOTAL(109,'Jövedelmezőségi elemzés'!$C$7:$C$9)</f>
        <v>6</v>
      </c>
      <c r="D10" s="29">
        <f>SUBTOTAL(109,'Jövedelmezőségi elemzés'!$D$7:$D$9)</f>
        <v>10</v>
      </c>
      <c r="E10" s="29">
        <f>SUBTOTAL(109,'Jövedelmezőségi elemzés'!$E$7:$E$9)</f>
        <v>10</v>
      </c>
      <c r="F10" s="29">
        <f t="shared" si="0"/>
        <v>26</v>
      </c>
      <c r="G10" s="2"/>
      <c r="H10" s="11"/>
    </row>
    <row r="11" spans="1:8" ht="18" customHeight="1" x14ac:dyDescent="0.25">
      <c r="A11" s="9"/>
      <c r="B11" s="79"/>
      <c r="C11" s="79"/>
      <c r="D11" s="79"/>
      <c r="E11" s="79"/>
      <c r="F11" s="79"/>
      <c r="G11" s="22"/>
      <c r="H11" s="9"/>
    </row>
    <row r="12" spans="1:8" ht="30" customHeight="1" x14ac:dyDescent="0.25">
      <c r="A12" s="3"/>
      <c r="B12" s="19" t="s">
        <v>16</v>
      </c>
      <c r="C12" s="25" t="s">
        <v>0</v>
      </c>
      <c r="D12" s="25" t="s">
        <v>1</v>
      </c>
      <c r="E12" s="25" t="s">
        <v>2</v>
      </c>
      <c r="F12" s="25" t="s">
        <v>3</v>
      </c>
      <c r="G12" s="12"/>
      <c r="H12" s="3"/>
    </row>
    <row r="13" spans="1:8" ht="18" customHeight="1" x14ac:dyDescent="0.25">
      <c r="A13" s="3"/>
      <c r="B13" s="30" t="s">
        <v>17</v>
      </c>
      <c r="C13" s="66">
        <v>1500000</v>
      </c>
      <c r="D13" s="66">
        <v>1800000</v>
      </c>
      <c r="E13" s="66">
        <v>2500000</v>
      </c>
      <c r="F13" s="67">
        <f>SUM('Jövedelmezőségi elemzés'!$C13:$E13)</f>
        <v>5800000</v>
      </c>
      <c r="G13" s="15"/>
      <c r="H13" s="11"/>
    </row>
    <row r="14" spans="1:8" ht="18" customHeight="1" x14ac:dyDescent="0.25">
      <c r="A14" s="3"/>
      <c r="B14" s="44" t="s">
        <v>18</v>
      </c>
      <c r="C14" s="45">
        <f>C13/$F$13</f>
        <v>0.25862068965517243</v>
      </c>
      <c r="D14" s="45">
        <f t="shared" ref="D14:E14" si="1">D13/$F$13</f>
        <v>0.31034482758620691</v>
      </c>
      <c r="E14" s="45">
        <f t="shared" si="1"/>
        <v>0.43103448275862066</v>
      </c>
      <c r="F14" s="46">
        <f>SUM(C14:E14)</f>
        <v>1</v>
      </c>
      <c r="G14" s="16"/>
      <c r="H14" s="11"/>
    </row>
    <row r="15" spans="1:8" ht="18" customHeight="1" x14ac:dyDescent="0.2">
      <c r="A15" s="3"/>
      <c r="B15" s="77"/>
      <c r="C15" s="77"/>
      <c r="D15" s="77"/>
      <c r="E15" s="77"/>
      <c r="F15" s="77"/>
      <c r="G15" s="23"/>
      <c r="H15" s="3"/>
    </row>
    <row r="16" spans="1:8" ht="18" customHeight="1" x14ac:dyDescent="0.3">
      <c r="A16" s="3"/>
      <c r="B16" s="31" t="s">
        <v>19</v>
      </c>
      <c r="C16" s="32" t="s">
        <v>0</v>
      </c>
      <c r="D16" s="32" t="s">
        <v>1</v>
      </c>
      <c r="E16" s="32" t="s">
        <v>2</v>
      </c>
      <c r="F16" s="32" t="s">
        <v>3</v>
      </c>
      <c r="G16" s="14"/>
      <c r="H16" s="3"/>
    </row>
    <row r="17" spans="1:8" ht="18" customHeight="1" x14ac:dyDescent="0.25">
      <c r="A17" s="3"/>
      <c r="B17" s="33" t="s">
        <v>20</v>
      </c>
      <c r="C17" s="62">
        <v>1000000</v>
      </c>
      <c r="D17" s="62">
        <v>1400000</v>
      </c>
      <c r="E17" s="62">
        <v>1400000</v>
      </c>
      <c r="F17" s="61">
        <f>SUM('Jövedelmezőségi elemzés'!$C17:$E17)</f>
        <v>3800000</v>
      </c>
      <c r="G17" s="4"/>
      <c r="H17" s="11"/>
    </row>
    <row r="18" spans="1:8" ht="18" customHeight="1" x14ac:dyDescent="0.25">
      <c r="A18" s="3"/>
      <c r="B18" s="33" t="s">
        <v>21</v>
      </c>
      <c r="C18" s="70">
        <v>200000</v>
      </c>
      <c r="D18" s="70">
        <v>100000</v>
      </c>
      <c r="E18" s="70">
        <v>100000</v>
      </c>
      <c r="F18" s="71">
        <f>SUM('Jövedelmezőségi elemzés'!$C18:$E18)</f>
        <v>400000</v>
      </c>
      <c r="G18" s="10"/>
      <c r="H18" s="11"/>
    </row>
    <row r="19" spans="1:8" ht="18" customHeight="1" x14ac:dyDescent="0.25">
      <c r="A19" s="3"/>
      <c r="B19" s="34" t="s">
        <v>22</v>
      </c>
      <c r="C19" s="72">
        <f>SUBTOTAL(109,'Jövedelmezőségi elemzés'!$C$17:$C$18)</f>
        <v>1200000</v>
      </c>
      <c r="D19" s="72">
        <f>SUBTOTAL(109,'Jövedelmezőségi elemzés'!$D$17:$D$18)</f>
        <v>1500000</v>
      </c>
      <c r="E19" s="72">
        <f>SUBTOTAL(109,'Jövedelmezőségi elemzés'!$E$17:$E$18)</f>
        <v>1500000</v>
      </c>
      <c r="F19" s="71">
        <f>SUBTOTAL(109,'Jövedelmezőségi elemzés'!$F$17:$F$18)</f>
        <v>4200000</v>
      </c>
      <c r="G19" s="10"/>
      <c r="H19" s="3"/>
    </row>
    <row r="20" spans="1:8" ht="18" customHeight="1" x14ac:dyDescent="0.25">
      <c r="A20" s="3"/>
      <c r="B20" s="35" t="s">
        <v>23</v>
      </c>
      <c r="C20" s="64">
        <f>C13-'Jövedelmezőségi elemzés'!$C$19</f>
        <v>300000</v>
      </c>
      <c r="D20" s="64">
        <f>D13-'Jövedelmezőségi elemzés'!$D$19</f>
        <v>300000</v>
      </c>
      <c r="E20" s="64">
        <f>E13-'Jövedelmezőségi elemzés'!$E$19</f>
        <v>1000000</v>
      </c>
      <c r="F20" s="65">
        <f>F13-'Jövedelmezőségi elemzés'!$F$19</f>
        <v>1600000</v>
      </c>
      <c r="G20" s="17"/>
      <c r="H20" s="11"/>
    </row>
    <row r="21" spans="1:8" ht="18" customHeight="1" x14ac:dyDescent="0.25">
      <c r="A21" s="3"/>
      <c r="B21" s="36" t="s">
        <v>18</v>
      </c>
      <c r="C21" s="37">
        <f>MAX(0,MIN(1,C20/$F$20))</f>
        <v>0.1875</v>
      </c>
      <c r="D21" s="37">
        <f t="shared" ref="D21:E21" si="2">MAX(0,MIN(1,D20/$F$20))</f>
        <v>0.1875</v>
      </c>
      <c r="E21" s="37">
        <f t="shared" si="2"/>
        <v>0.625</v>
      </c>
      <c r="F21" s="38">
        <f>SUM('Jövedelmezőségi elemzés'!$C21:$E21)</f>
        <v>1</v>
      </c>
      <c r="G21" s="18"/>
      <c r="H21" s="3"/>
    </row>
    <row r="22" spans="1:8" ht="18" customHeight="1" x14ac:dyDescent="0.2">
      <c r="A22" s="3"/>
      <c r="B22" s="77"/>
      <c r="C22" s="77"/>
      <c r="D22" s="77"/>
      <c r="E22" s="77"/>
      <c r="F22" s="77"/>
      <c r="G22" s="23"/>
      <c r="H22" s="3"/>
    </row>
    <row r="23" spans="1:8" ht="18" customHeight="1" x14ac:dyDescent="0.3">
      <c r="A23" s="3"/>
      <c r="B23" s="24" t="s">
        <v>24</v>
      </c>
      <c r="C23" s="32" t="s">
        <v>0</v>
      </c>
      <c r="D23" s="32" t="s">
        <v>1</v>
      </c>
      <c r="E23" s="32" t="s">
        <v>2</v>
      </c>
      <c r="F23" s="32" t="s">
        <v>3</v>
      </c>
      <c r="G23" s="14"/>
      <c r="H23" s="11"/>
    </row>
    <row r="24" spans="1:8" ht="18" customHeight="1" x14ac:dyDescent="0.25">
      <c r="A24" s="3"/>
      <c r="B24" s="33" t="s">
        <v>25</v>
      </c>
      <c r="C24" s="62">
        <v>105000</v>
      </c>
      <c r="D24" s="62">
        <v>120000</v>
      </c>
      <c r="E24" s="62">
        <v>235000</v>
      </c>
      <c r="F24" s="61">
        <f>SUM('Jövedelmezőségi elemzés'!$C24:$E24)</f>
        <v>460000</v>
      </c>
      <c r="G24" s="4"/>
      <c r="H24" s="11"/>
    </row>
    <row r="25" spans="1:8" ht="18" customHeight="1" x14ac:dyDescent="0.25">
      <c r="A25" s="3"/>
      <c r="B25" s="33" t="s">
        <v>26</v>
      </c>
      <c r="C25" s="70">
        <v>150000</v>
      </c>
      <c r="D25" s="70">
        <v>125000</v>
      </c>
      <c r="E25" s="70">
        <v>275000</v>
      </c>
      <c r="F25" s="61">
        <f>SUM('Jövedelmezőségi elemzés'!$C25:$E25)</f>
        <v>550000</v>
      </c>
      <c r="G25" s="4"/>
      <c r="H25" s="11"/>
    </row>
    <row r="26" spans="1:8" ht="18" customHeight="1" x14ac:dyDescent="0.25">
      <c r="A26" s="3"/>
      <c r="B26" s="33" t="s">
        <v>27</v>
      </c>
      <c r="C26" s="70">
        <v>80000</v>
      </c>
      <c r="D26" s="70">
        <v>190000</v>
      </c>
      <c r="E26" s="70">
        <v>140000</v>
      </c>
      <c r="F26" s="61">
        <f>SUM('Jövedelmezőségi elemzés'!$C26:$E26)</f>
        <v>410000</v>
      </c>
      <c r="G26" s="4"/>
      <c r="H26" s="11"/>
    </row>
    <row r="27" spans="1:8" ht="18" customHeight="1" x14ac:dyDescent="0.25">
      <c r="A27" s="3"/>
      <c r="B27" s="39" t="s">
        <v>28</v>
      </c>
      <c r="C27" s="73">
        <f>SUBTOTAL(109,'Jövedelmezőségi elemzés'!$C$24:$C$26)</f>
        <v>335000</v>
      </c>
      <c r="D27" s="73">
        <f>SUBTOTAL(109,'Jövedelmezőségi elemzés'!$D$24:$D$26)</f>
        <v>435000</v>
      </c>
      <c r="E27" s="73">
        <f>SUBTOTAL(109,'Jövedelmezőségi elemzés'!$E$24:$E$26)</f>
        <v>650000</v>
      </c>
      <c r="F27" s="74">
        <f>SUBTOTAL(109,'Jövedelmezőségi elemzés'!$F$24:$F$26)</f>
        <v>1420000</v>
      </c>
      <c r="G27" s="10"/>
      <c r="H27" s="11"/>
    </row>
    <row r="28" spans="1:8" ht="18" customHeight="1" x14ac:dyDescent="0.2">
      <c r="A28" s="3"/>
      <c r="B28" s="77"/>
      <c r="C28" s="77"/>
      <c r="D28" s="77"/>
      <c r="E28" s="77"/>
      <c r="F28" s="77"/>
      <c r="G28" s="23"/>
      <c r="H28" s="3"/>
    </row>
    <row r="29" spans="1:8" ht="18" customHeight="1" x14ac:dyDescent="0.25">
      <c r="A29" s="3"/>
      <c r="B29" s="40" t="s">
        <v>29</v>
      </c>
      <c r="C29" s="75">
        <f>C20-C27</f>
        <v>-35000</v>
      </c>
      <c r="D29" s="75">
        <f>D20-D27</f>
        <v>-135000</v>
      </c>
      <c r="E29" s="75">
        <f>E20-E27</f>
        <v>350000</v>
      </c>
      <c r="F29" s="76">
        <f>F20-'Jövedelmezőségi elemzés'!$F$27</f>
        <v>180000</v>
      </c>
      <c r="G29" s="17"/>
      <c r="H29" s="3"/>
    </row>
    <row r="30" spans="1:8" ht="18" customHeight="1" x14ac:dyDescent="0.25">
      <c r="A30" s="3"/>
      <c r="B30" s="41" t="s">
        <v>18</v>
      </c>
      <c r="C30" s="42">
        <f>MAX(0,MIN(1,C29/$F$29))</f>
        <v>0</v>
      </c>
      <c r="D30" s="42">
        <f t="shared" ref="D30:E30" si="3">MAX(0,MIN(1,D29/$F$29))</f>
        <v>0</v>
      </c>
      <c r="E30" s="42">
        <f t="shared" si="3"/>
        <v>1</v>
      </c>
      <c r="F30" s="43">
        <f>SUM('Jövedelmezőségi elemzés'!$C30:$E30)</f>
        <v>1</v>
      </c>
      <c r="G30" s="18"/>
      <c r="H30" s="3"/>
    </row>
    <row r="31" spans="1:8" ht="18" customHeight="1" x14ac:dyDescent="0.2">
      <c r="A31" s="3"/>
      <c r="B31" s="77"/>
      <c r="C31" s="77"/>
      <c r="D31" s="77"/>
      <c r="E31" s="77"/>
      <c r="F31" s="77"/>
      <c r="G31" s="23"/>
      <c r="H31" s="3"/>
    </row>
    <row r="32" spans="1:8" ht="30" customHeight="1" x14ac:dyDescent="0.25">
      <c r="A32" s="3"/>
      <c r="B32" s="19" t="s">
        <v>30</v>
      </c>
      <c r="C32" s="47"/>
      <c r="D32" s="47"/>
      <c r="E32" s="47"/>
      <c r="F32" s="48"/>
      <c r="G32" s="3"/>
      <c r="H32" s="3"/>
    </row>
    <row r="33" spans="1:8" ht="18" customHeight="1" x14ac:dyDescent="0.25">
      <c r="A33" s="3"/>
      <c r="B33" s="20" t="s">
        <v>31</v>
      </c>
      <c r="C33" s="63">
        <f>C24/C8</f>
        <v>52500</v>
      </c>
      <c r="D33" s="63">
        <f>D24/D8</f>
        <v>30000</v>
      </c>
      <c r="E33" s="63">
        <f>E24/E8</f>
        <v>58750</v>
      </c>
      <c r="F33" s="58"/>
      <c r="G33" s="3"/>
      <c r="H33" s="3"/>
    </row>
    <row r="34" spans="1:8" ht="18" customHeight="1" x14ac:dyDescent="0.25">
      <c r="A34" s="3"/>
      <c r="B34" s="20" t="s">
        <v>32</v>
      </c>
      <c r="C34" s="63">
        <f>-C26/C9</f>
        <v>80000</v>
      </c>
      <c r="D34" s="63">
        <f>-D26/D9</f>
        <v>95000</v>
      </c>
      <c r="E34" s="63">
        <f>-E26/E9</f>
        <v>70000</v>
      </c>
      <c r="F34" s="58"/>
      <c r="G34" s="3"/>
      <c r="H34" s="3"/>
    </row>
    <row r="35" spans="1:8" ht="18" customHeight="1" x14ac:dyDescent="0.25">
      <c r="A35" s="3"/>
      <c r="B35" s="20" t="s">
        <v>33</v>
      </c>
      <c r="C35" s="63">
        <f>C25/'Jövedelmezőségi elemzés'!$C$10</f>
        <v>25000</v>
      </c>
      <c r="D35" s="63">
        <f>D25/'Jövedelmezőségi elemzés'!$D$10</f>
        <v>12500</v>
      </c>
      <c r="E35" s="63">
        <f>E25/'Jövedelmezőségi elemzés'!$E$10</f>
        <v>27500</v>
      </c>
      <c r="F35" s="58"/>
      <c r="G35" s="3"/>
      <c r="H35" s="3"/>
    </row>
    <row r="36" spans="1:8" ht="18" customHeight="1" x14ac:dyDescent="0.25">
      <c r="A36" s="3"/>
      <c r="B36" s="21" t="s">
        <v>34</v>
      </c>
      <c r="C36" s="60">
        <f>C29/'Jövedelmezőségi elemzés'!$C$10</f>
        <v>-5833.333333333333</v>
      </c>
      <c r="D36" s="60">
        <f>D29/'Jövedelmezőségi elemzés'!$D$10</f>
        <v>-13500</v>
      </c>
      <c r="E36" s="60">
        <f>E29/'Jövedelmezőségi elemzés'!$E$10</f>
        <v>35000</v>
      </c>
      <c r="F36" s="59"/>
      <c r="G36" s="3"/>
      <c r="H36" s="3"/>
    </row>
  </sheetData>
  <mergeCells count="6">
    <mergeCell ref="B31:F31"/>
    <mergeCell ref="D3:H3"/>
    <mergeCell ref="B11:F11"/>
    <mergeCell ref="B15:F15"/>
    <mergeCell ref="B22:F22"/>
    <mergeCell ref="B28:F28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0" tint="-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8"/>
          <x14:sparklines>
            <x14:sparkline>
              <xm:f>'Jövedelmezőségi elemzés'!C7:E7</xm:f>
              <xm:sqref>H7</xm:sqref>
            </x14:sparkline>
            <x14:sparkline>
              <xm:f>'Jövedelmezőségi elemzés'!C10:E10</xm:f>
              <xm:sqref>H10</xm:sqref>
            </x14:sparkline>
            <x14:sparkline>
              <xm:f>'Jövedelmezőségi elemzés'!C9:E9</xm:f>
              <xm:sqref>H9</xm:sqref>
            </x14:sparkline>
            <x14:sparkline>
              <xm:f>'Jövedelmezőségi elemzés'!C13:E13</xm:f>
              <xm:sqref>H13</xm:sqref>
            </x14:sparkline>
            <x14:sparkline>
              <xm:f>'Jövedelmezőségi elemzés'!C19:E19</xm:f>
              <xm:sqref>H19</xm:sqref>
            </x14:sparkline>
            <x14:sparkline>
              <xm:f>'Jövedelmezőségi elemzés'!C18:E18</xm:f>
              <xm:sqref>H18</xm:sqref>
            </x14:sparkline>
            <x14:sparkline>
              <xm:f>'Jövedelmezőségi elemzés'!C17:E17</xm:f>
              <xm:sqref>H17</xm:sqref>
            </x14:sparkline>
            <x14:sparkline>
              <xm:f>'Jövedelmezőségi elemzés'!C30:F30</xm:f>
              <xm:sqref>H30</xm:sqref>
            </x14:sparkline>
            <x14:sparkline>
              <xm:f>'Jövedelmezőségi elemzés'!C26:E26</xm:f>
              <xm:sqref>H26</xm:sqref>
            </x14:sparkline>
            <x14:sparkline>
              <xm:f>'Jövedelmezőségi elemzés'!C20:E20</xm:f>
              <xm:sqref>H20</xm:sqref>
            </x14:sparkline>
            <x14:sparkline>
              <xm:f>'Jövedelmezőségi elemzés'!C14:E14</xm:f>
              <xm:sqref>H14</xm:sqref>
            </x14:sparkline>
            <x14:sparkline>
              <xm:f>'Jövedelmezőségi elemzés'!C8:E8</xm:f>
              <xm:sqref>H8</xm:sqref>
            </x14:sparkline>
            <x14:sparkline>
              <xm:f>'Jövedelmezőségi elemzés'!C25:E25</xm:f>
              <xm:sqref>H25</xm:sqref>
            </x14:sparkline>
            <x14:sparkline>
              <xm:f>'Jövedelmezőségi elemzés'!C21:E21</xm:f>
              <xm:sqref>H21</xm:sqref>
            </x14:sparkline>
            <x14:sparkline>
              <xm:f>'Jövedelmezőségi elemzés'!C29:F29</xm:f>
              <xm:sqref>H29</xm:sqref>
            </x14:sparkline>
            <x14:sparkline>
              <xm:f>'Jövedelmezőségi elemzés'!C24:E24</xm:f>
              <xm:sqref>H24</xm:sqref>
            </x14:sparkline>
            <x14:sparkline>
              <xm:f>'Jövedelmezőségi elemzés'!C27:E27</xm:f>
              <xm:sqref>H27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R3"/>
  <sheetViews>
    <sheetView showGridLines="0" workbookViewId="0"/>
  </sheetViews>
  <sheetFormatPr defaultRowHeight="18" customHeight="1" x14ac:dyDescent="0.25"/>
  <cols>
    <col min="1" max="1" width="2.140625" customWidth="1"/>
    <col min="16" max="16" width="2.140625" customWidth="1"/>
  </cols>
  <sheetData>
    <row r="1" spans="1:18" ht="12.75" customHeight="1" x14ac:dyDescent="0.25"/>
    <row r="2" spans="1:18" ht="39.75" customHeight="1" x14ac:dyDescent="0.2">
      <c r="A2" s="3"/>
      <c r="B2" s="51" t="s">
        <v>35</v>
      </c>
      <c r="C2" s="52"/>
      <c r="D2" s="53"/>
      <c r="E2" s="54"/>
      <c r="F2" s="54"/>
      <c r="G2" s="54"/>
      <c r="H2" s="55"/>
      <c r="I2" s="55"/>
      <c r="J2" s="55"/>
      <c r="K2" s="55"/>
      <c r="L2" s="55"/>
      <c r="M2" s="55"/>
      <c r="N2" s="55"/>
      <c r="O2" s="55"/>
      <c r="P2" s="55" t="s">
        <v>0</v>
      </c>
      <c r="Q2" s="55"/>
      <c r="R2" s="55"/>
    </row>
    <row r="3" spans="1:18" ht="18" customHeight="1" x14ac:dyDescent="0.2">
      <c r="A3" s="3"/>
      <c r="B3" s="49" t="str">
        <f>JelentésDátuma</f>
        <v>2013. JANUÁR 20.</v>
      </c>
      <c r="C3" s="6"/>
      <c r="D3" s="7"/>
      <c r="E3" s="5"/>
      <c r="F3" s="5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57" t="str">
        <f>Cégnév</f>
        <v>VÁLLALAT NEVE</v>
      </c>
    </row>
  </sheetData>
  <pageMargins left="0.7" right="0.7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5fce2081-f58c-44ad-b03c-4d426a1b6afa" xsi:nil="true"/>
    <AssetExpire xmlns="5fce2081-f58c-44ad-b03c-4d426a1b6afa">2029-01-01T08:00:00+00:00</AssetExpire>
    <CampaignTagsTaxHTField0 xmlns="5fce2081-f58c-44ad-b03c-4d426a1b6afa">
      <Terms xmlns="http://schemas.microsoft.com/office/infopath/2007/PartnerControls"/>
    </CampaignTagsTaxHTField0>
    <IntlLangReviewDate xmlns="5fce2081-f58c-44ad-b03c-4d426a1b6afa" xsi:nil="true"/>
    <TPFriendlyName xmlns="5fce2081-f58c-44ad-b03c-4d426a1b6afa" xsi:nil="true"/>
    <IntlLangReview xmlns="5fce2081-f58c-44ad-b03c-4d426a1b6afa">false</IntlLangReview>
    <LocLastLocAttemptVersionLookup xmlns="5fce2081-f58c-44ad-b03c-4d426a1b6afa">835868</LocLastLocAttemptVersionLookup>
    <PolicheckWords xmlns="5fce2081-f58c-44ad-b03c-4d426a1b6afa" xsi:nil="true"/>
    <SubmitterId xmlns="5fce2081-f58c-44ad-b03c-4d426a1b6afa" xsi:nil="true"/>
    <AcquiredFrom xmlns="5fce2081-f58c-44ad-b03c-4d426a1b6afa">Internal MS</AcquiredFrom>
    <EditorialStatus xmlns="5fce2081-f58c-44ad-b03c-4d426a1b6afa">Complete</EditorialStatus>
    <Markets xmlns="5fce2081-f58c-44ad-b03c-4d426a1b6afa"/>
    <OriginAsset xmlns="5fce2081-f58c-44ad-b03c-4d426a1b6afa" xsi:nil="true"/>
    <AssetStart xmlns="5fce2081-f58c-44ad-b03c-4d426a1b6afa">2012-05-15T20:03:00+00:00</AssetStart>
    <FriendlyTitle xmlns="5fce2081-f58c-44ad-b03c-4d426a1b6afa" xsi:nil="true"/>
    <MarketSpecific xmlns="5fce2081-f58c-44ad-b03c-4d426a1b6afa">false</MarketSpecific>
    <TPNamespace xmlns="5fce2081-f58c-44ad-b03c-4d426a1b6afa" xsi:nil="true"/>
    <PublishStatusLookup xmlns="5fce2081-f58c-44ad-b03c-4d426a1b6afa">
      <Value>335251</Value>
    </PublishStatusLookup>
    <APAuthor xmlns="5fce2081-f58c-44ad-b03c-4d426a1b6afa">
      <UserInfo>
        <DisplayName>REDMOND\v-sa</DisplayName>
        <AccountId>2467</AccountId>
        <AccountType/>
      </UserInfo>
    </APAuthor>
    <TPCommandLine xmlns="5fce2081-f58c-44ad-b03c-4d426a1b6afa" xsi:nil="true"/>
    <IntlLangReviewer xmlns="5fce2081-f58c-44ad-b03c-4d426a1b6afa" xsi:nil="true"/>
    <OpenTemplate xmlns="5fce2081-f58c-44ad-b03c-4d426a1b6afa">true</OpenTemplate>
    <CSXSubmissionDate xmlns="5fce2081-f58c-44ad-b03c-4d426a1b6afa" xsi:nil="true"/>
    <TaxCatchAll xmlns="5fce2081-f58c-44ad-b03c-4d426a1b6afa"/>
    <Manager xmlns="5fce2081-f58c-44ad-b03c-4d426a1b6afa" xsi:nil="true"/>
    <NumericId xmlns="5fce2081-f58c-44ad-b03c-4d426a1b6afa" xsi:nil="true"/>
    <ParentAssetId xmlns="5fce2081-f58c-44ad-b03c-4d426a1b6afa" xsi:nil="true"/>
    <OriginalSourceMarket xmlns="5fce2081-f58c-44ad-b03c-4d426a1b6afa">english</OriginalSourceMarket>
    <ApprovalStatus xmlns="5fce2081-f58c-44ad-b03c-4d426a1b6afa">InProgress</ApprovalStatus>
    <TPComponent xmlns="5fce2081-f58c-44ad-b03c-4d426a1b6afa" xsi:nil="true"/>
    <EditorialTags xmlns="5fce2081-f58c-44ad-b03c-4d426a1b6afa" xsi:nil="true"/>
    <TPExecutable xmlns="5fce2081-f58c-44ad-b03c-4d426a1b6afa" xsi:nil="true"/>
    <TPLaunchHelpLink xmlns="5fce2081-f58c-44ad-b03c-4d426a1b6afa" xsi:nil="true"/>
    <LocComments xmlns="5fce2081-f58c-44ad-b03c-4d426a1b6afa" xsi:nil="true"/>
    <LocRecommendedHandoff xmlns="5fce2081-f58c-44ad-b03c-4d426a1b6afa" xsi:nil="true"/>
    <SourceTitle xmlns="5fce2081-f58c-44ad-b03c-4d426a1b6afa" xsi:nil="true"/>
    <CSXUpdate xmlns="5fce2081-f58c-44ad-b03c-4d426a1b6afa">false</CSXUpdate>
    <IntlLocPriority xmlns="5fce2081-f58c-44ad-b03c-4d426a1b6afa" xsi:nil="true"/>
    <UAProjectedTotalWords xmlns="5fce2081-f58c-44ad-b03c-4d426a1b6afa" xsi:nil="true"/>
    <AssetType xmlns="5fce2081-f58c-44ad-b03c-4d426a1b6afa">TP</AssetType>
    <MachineTranslated xmlns="5fce2081-f58c-44ad-b03c-4d426a1b6afa">false</MachineTranslated>
    <OutputCachingOn xmlns="5fce2081-f58c-44ad-b03c-4d426a1b6afa">false</OutputCachingOn>
    <TemplateStatus xmlns="5fce2081-f58c-44ad-b03c-4d426a1b6afa">Complete</TemplateStatus>
    <IsSearchable xmlns="5fce2081-f58c-44ad-b03c-4d426a1b6afa">true</IsSearchable>
    <ContentItem xmlns="5fce2081-f58c-44ad-b03c-4d426a1b6afa" xsi:nil="true"/>
    <HandoffToMSDN xmlns="5fce2081-f58c-44ad-b03c-4d426a1b6afa" xsi:nil="true"/>
    <ShowIn xmlns="5fce2081-f58c-44ad-b03c-4d426a1b6afa">Show everywhere</ShowIn>
    <ThumbnailAssetId xmlns="5fce2081-f58c-44ad-b03c-4d426a1b6afa" xsi:nil="true"/>
    <UALocComments xmlns="5fce2081-f58c-44ad-b03c-4d426a1b6afa" xsi:nil="true"/>
    <UALocRecommendation xmlns="5fce2081-f58c-44ad-b03c-4d426a1b6afa">Localize</UALocRecommendation>
    <LastModifiedDateTime xmlns="5fce2081-f58c-44ad-b03c-4d426a1b6afa" xsi:nil="true"/>
    <LegacyData xmlns="5fce2081-f58c-44ad-b03c-4d426a1b6afa" xsi:nil="true"/>
    <LocManualTestRequired xmlns="5fce2081-f58c-44ad-b03c-4d426a1b6afa">false</LocManualTestRequired>
    <ClipArtFilename xmlns="5fce2081-f58c-44ad-b03c-4d426a1b6afa" xsi:nil="true"/>
    <TPApplication xmlns="5fce2081-f58c-44ad-b03c-4d426a1b6afa" xsi:nil="true"/>
    <CSXHash xmlns="5fce2081-f58c-44ad-b03c-4d426a1b6afa" xsi:nil="true"/>
    <DirectSourceMarket xmlns="5fce2081-f58c-44ad-b03c-4d426a1b6afa">english</DirectSourceMarket>
    <PrimaryImageGen xmlns="5fce2081-f58c-44ad-b03c-4d426a1b6afa">true</PrimaryImageGen>
    <PlannedPubDate xmlns="5fce2081-f58c-44ad-b03c-4d426a1b6afa" xsi:nil="true"/>
    <CSXSubmissionMarket xmlns="5fce2081-f58c-44ad-b03c-4d426a1b6afa" xsi:nil="true"/>
    <Downloads xmlns="5fce2081-f58c-44ad-b03c-4d426a1b6afa">0</Downloads>
    <ArtSampleDocs xmlns="5fce2081-f58c-44ad-b03c-4d426a1b6afa" xsi:nil="true"/>
    <TrustLevel xmlns="5fce2081-f58c-44ad-b03c-4d426a1b6afa">1 Microsoft Managed Content</TrustLevel>
    <BlockPublish xmlns="5fce2081-f58c-44ad-b03c-4d426a1b6afa">false</BlockPublish>
    <TPLaunchHelpLinkType xmlns="5fce2081-f58c-44ad-b03c-4d426a1b6afa">Template</TPLaunchHelpLinkType>
    <LocalizationTagsTaxHTField0 xmlns="5fce2081-f58c-44ad-b03c-4d426a1b6afa">
      <Terms xmlns="http://schemas.microsoft.com/office/infopath/2007/PartnerControls"/>
    </LocalizationTagsTaxHTField0>
    <BusinessGroup xmlns="5fce2081-f58c-44ad-b03c-4d426a1b6afa" xsi:nil="true"/>
    <Providers xmlns="5fce2081-f58c-44ad-b03c-4d426a1b6afa" xsi:nil="true"/>
    <TemplateTemplateType xmlns="5fce2081-f58c-44ad-b03c-4d426a1b6afa">Excel 97 Default</TemplateTemplateType>
    <TimesCloned xmlns="5fce2081-f58c-44ad-b03c-4d426a1b6afa" xsi:nil="true"/>
    <TPAppVersion xmlns="5fce2081-f58c-44ad-b03c-4d426a1b6afa" xsi:nil="true"/>
    <VoteCount xmlns="5fce2081-f58c-44ad-b03c-4d426a1b6afa" xsi:nil="true"/>
    <FeatureTagsTaxHTField0 xmlns="5fce2081-f58c-44ad-b03c-4d426a1b6afa">
      <Terms xmlns="http://schemas.microsoft.com/office/infopath/2007/PartnerControls"/>
    </FeatureTagsTaxHTField0>
    <Provider xmlns="5fce2081-f58c-44ad-b03c-4d426a1b6afa" xsi:nil="true"/>
    <UACurrentWords xmlns="5fce2081-f58c-44ad-b03c-4d426a1b6afa" xsi:nil="true"/>
    <AssetId xmlns="5fce2081-f58c-44ad-b03c-4d426a1b6afa">TP102897381</AssetId>
    <TPClientViewer xmlns="5fce2081-f58c-44ad-b03c-4d426a1b6afa" xsi:nil="true"/>
    <DSATActionTaken xmlns="5fce2081-f58c-44ad-b03c-4d426a1b6afa" xsi:nil="true"/>
    <APEditor xmlns="5fce2081-f58c-44ad-b03c-4d426a1b6afa">
      <UserInfo>
        <DisplayName/>
        <AccountId xsi:nil="true"/>
        <AccountType/>
      </UserInfo>
    </APEditor>
    <TPInstallLocation xmlns="5fce2081-f58c-44ad-b03c-4d426a1b6afa" xsi:nil="true"/>
    <OOCacheId xmlns="5fce2081-f58c-44ad-b03c-4d426a1b6afa" xsi:nil="true"/>
    <IsDeleted xmlns="5fce2081-f58c-44ad-b03c-4d426a1b6afa">false</IsDeleted>
    <PublishTargets xmlns="5fce2081-f58c-44ad-b03c-4d426a1b6afa">OfficeOnlineVNext</PublishTargets>
    <ApprovalLog xmlns="5fce2081-f58c-44ad-b03c-4d426a1b6afa" xsi:nil="true"/>
    <BugNumber xmlns="5fce2081-f58c-44ad-b03c-4d426a1b6afa" xsi:nil="true"/>
    <CrawlForDependencies xmlns="5fce2081-f58c-44ad-b03c-4d426a1b6afa">false</CrawlForDependencies>
    <InternalTagsTaxHTField0 xmlns="5fce2081-f58c-44ad-b03c-4d426a1b6afa">
      <Terms xmlns="http://schemas.microsoft.com/office/infopath/2007/PartnerControls"/>
    </InternalTagsTaxHTField0>
    <LastHandOff xmlns="5fce2081-f58c-44ad-b03c-4d426a1b6afa" xsi:nil="true"/>
    <Milestone xmlns="5fce2081-f58c-44ad-b03c-4d426a1b6afa" xsi:nil="true"/>
    <OriginalRelease xmlns="5fce2081-f58c-44ad-b03c-4d426a1b6afa">15</OriginalRelease>
    <RecommendationsModifier xmlns="5fce2081-f58c-44ad-b03c-4d426a1b6afa" xsi:nil="true"/>
    <ScenarioTagsTaxHTField0 xmlns="5fce2081-f58c-44ad-b03c-4d426a1b6afa">
      <Terms xmlns="http://schemas.microsoft.com/office/infopath/2007/PartnerControls"/>
    </ScenarioTagsTaxHTField0>
    <UANotes xmlns="5fce2081-f58c-44ad-b03c-4d426a1b6afa" xsi:nil="true"/>
    <LocMarketGroupTiers2 xmlns="5fce2081-f58c-44ad-b03c-4d426a1b6af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DEC13B5E4FA0F4BA72DC03E1FAE02FA04009372B5BAB9923946A28806341B445653" ma:contentTypeVersion="56" ma:contentTypeDescription="Create a new document." ma:contentTypeScope="" ma:versionID="788e4010be5eb75c22fb26f9e32efc14">
  <xsd:schema xmlns:xsd="http://www.w3.org/2001/XMLSchema" xmlns:xs="http://www.w3.org/2001/XMLSchema" xmlns:p="http://schemas.microsoft.com/office/2006/metadata/properties" xmlns:ns2="5fce2081-f58c-44ad-b03c-4d426a1b6afa" targetNamespace="http://schemas.microsoft.com/office/2006/metadata/properties" ma:root="true" ma:fieldsID="e1a322f982b748fa5b923752ff9272fa" ns2:_="">
    <xsd:import namespace="5fce2081-f58c-44ad-b03c-4d426a1b6af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ce2081-f58c-44ad-b03c-4d426a1b6af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556446-c03a-4033-946b-cb9ccbb02fd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AA072-FC9A-44BC-A220-7FE368531D9A}" ma:internalName="CSXSubmissionMarket" ma:readOnly="false" ma:showField="MarketName" ma:web="5fce2081-f58c-44ad-b03c-4d426a1b6af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ee73785-37f7-4b73-a00a-ca4f7c469a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051C126-8B9F-47C3-8FEB-3CFCE0C8A330}" ma:internalName="InProjectListLookup" ma:readOnly="true" ma:showField="InProjectLis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e21a81-d98f-4677-a38c-6270deab923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051C126-8B9F-47C3-8FEB-3CFCE0C8A330}" ma:internalName="LastCompleteVersionLookup" ma:readOnly="true" ma:showField="LastComplete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051C126-8B9F-47C3-8FEB-3CFCE0C8A330}" ma:internalName="LastPreviewErrorLookup" ma:readOnly="true" ma:showField="LastPreview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051C126-8B9F-47C3-8FEB-3CFCE0C8A330}" ma:internalName="LastPreviewResultLookup" ma:readOnly="true" ma:showField="LastPreview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051C126-8B9F-47C3-8FEB-3CFCE0C8A330}" ma:internalName="LastPreviewAttemptDateLookup" ma:readOnly="true" ma:showField="LastPreview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051C126-8B9F-47C3-8FEB-3CFCE0C8A330}" ma:internalName="LastPreviewedByLookup" ma:readOnly="true" ma:showField="LastPreview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051C126-8B9F-47C3-8FEB-3CFCE0C8A330}" ma:internalName="LastPreviewTimeLookup" ma:readOnly="true" ma:showField="LastPreview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051C126-8B9F-47C3-8FEB-3CFCE0C8A330}" ma:internalName="LastPreviewVersionLookup" ma:readOnly="true" ma:showField="LastPreview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051C126-8B9F-47C3-8FEB-3CFCE0C8A330}" ma:internalName="LastPublishErrorLookup" ma:readOnly="true" ma:showField="LastPublishError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051C126-8B9F-47C3-8FEB-3CFCE0C8A330}" ma:internalName="LastPublishResultLookup" ma:readOnly="true" ma:showField="LastPublishResult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051C126-8B9F-47C3-8FEB-3CFCE0C8A330}" ma:internalName="LastPublishAttemptDateLookup" ma:readOnly="true" ma:showField="LastPublishAttemptDat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051C126-8B9F-47C3-8FEB-3CFCE0C8A330}" ma:internalName="LastPublishedByLookup" ma:readOnly="true" ma:showField="LastPublishedBy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051C126-8B9F-47C3-8FEB-3CFCE0C8A330}" ma:internalName="LastPublishTimeLookup" ma:readOnly="true" ma:showField="LastPublishTi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051C126-8B9F-47C3-8FEB-3CFCE0C8A330}" ma:internalName="LastPublishVersionLookup" ma:readOnly="true" ma:showField="LastPublishVersion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4D4FBA-5CE4-4224-ABC6-110D704C5F08}" ma:internalName="LocLastLocAttemptVersionLookup" ma:readOnly="false" ma:showField="LastLocAttemptVersion" ma:web="5fce2081-f58c-44ad-b03c-4d426a1b6afa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4D4FBA-5CE4-4224-ABC6-110D704C5F08}" ma:internalName="LocLastLocAttemptVersionTypeLookup" ma:readOnly="true" ma:showField="LastLocAttemptVersionType" ma:web="5fce2081-f58c-44ad-b03c-4d426a1b6af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4D4FBA-5CE4-4224-ABC6-110D704C5F08}" ma:internalName="LocNewPublishedVersionLookup" ma:readOnly="true" ma:showField="NewPublishedVersion" ma:web="5fce2081-f58c-44ad-b03c-4d426a1b6afa">
      <xsd:simpleType>
        <xsd:restriction base="dms:Lookup"/>
      </xsd:simpleType>
    </xsd:element>
    <xsd:element name="LocOverallHandbackStatusLookup" ma:index="75" nillable="true" ma:displayName="Loc Overall Handback Status" ma:default="" ma:list="{6B4D4FBA-5CE4-4224-ABC6-110D704C5F08}" ma:internalName="LocOverallHandbackStatusLookup" ma:readOnly="true" ma:showField="OverallHandbackStatus" ma:web="5fce2081-f58c-44ad-b03c-4d426a1b6afa">
      <xsd:simpleType>
        <xsd:restriction base="dms:Lookup"/>
      </xsd:simpleType>
    </xsd:element>
    <xsd:element name="LocOverallLocStatusLookup" ma:index="76" nillable="true" ma:displayName="Loc Overall Localize Status" ma:default="" ma:list="{6B4D4FBA-5CE4-4224-ABC6-110D704C5F08}" ma:internalName="LocOverallLocStatusLookup" ma:readOnly="true" ma:showField="OverallLocStatus" ma:web="5fce2081-f58c-44ad-b03c-4d426a1b6afa">
      <xsd:simpleType>
        <xsd:restriction base="dms:Lookup"/>
      </xsd:simpleType>
    </xsd:element>
    <xsd:element name="LocOverallPreviewStatusLookup" ma:index="77" nillable="true" ma:displayName="Loc Overall Preview Status" ma:default="" ma:list="{6B4D4FBA-5CE4-4224-ABC6-110D704C5F08}" ma:internalName="LocOverallPreviewStatusLookup" ma:readOnly="true" ma:showField="OverallPreviewStatus" ma:web="5fce2081-f58c-44ad-b03c-4d426a1b6afa">
      <xsd:simpleType>
        <xsd:restriction base="dms:Lookup"/>
      </xsd:simpleType>
    </xsd:element>
    <xsd:element name="LocOverallPublishStatusLookup" ma:index="78" nillable="true" ma:displayName="Loc Overall Publish Status" ma:default="" ma:list="{6B4D4FBA-5CE4-4224-ABC6-110D704C5F08}" ma:internalName="LocOverallPublishStatusLookup" ma:readOnly="true" ma:showField="OverallPublishStatus" ma:web="5fce2081-f58c-44ad-b03c-4d426a1b6af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4D4FBA-5CE4-4224-ABC6-110D704C5F08}" ma:internalName="LocProcessedForHandoffsLookup" ma:readOnly="true" ma:showField="ProcessedForHandoffs" ma:web="5fce2081-f58c-44ad-b03c-4d426a1b6afa">
      <xsd:simpleType>
        <xsd:restriction base="dms:Lookup"/>
      </xsd:simpleType>
    </xsd:element>
    <xsd:element name="LocProcessedForMarketsLookup" ma:index="81" nillable="true" ma:displayName="Loc Processed For Markets" ma:default="" ma:list="{6B4D4FBA-5CE4-4224-ABC6-110D704C5F08}" ma:internalName="LocProcessedForMarketsLookup" ma:readOnly="true" ma:showField="ProcessedForMarkets" ma:web="5fce2081-f58c-44ad-b03c-4d426a1b6afa">
      <xsd:simpleType>
        <xsd:restriction base="dms:Lookup"/>
      </xsd:simpleType>
    </xsd:element>
    <xsd:element name="LocPublishedDependentAssetsLookup" ma:index="82" nillable="true" ma:displayName="Loc Published Dependent Assets" ma:default="" ma:list="{6B4D4FBA-5CE4-4224-ABC6-110D704C5F08}" ma:internalName="LocPublishedDependentAssetsLookup" ma:readOnly="true" ma:showField="PublishedDependentAssets" ma:web="5fce2081-f58c-44ad-b03c-4d426a1b6afa">
      <xsd:simpleType>
        <xsd:restriction base="dms:Lookup"/>
      </xsd:simpleType>
    </xsd:element>
    <xsd:element name="LocPublishedLinkedAssetsLookup" ma:index="83" nillable="true" ma:displayName="Loc Published Linked Assets" ma:default="" ma:list="{6B4D4FBA-5CE4-4224-ABC6-110D704C5F08}" ma:internalName="LocPublishedLinkedAssetsLookup" ma:readOnly="true" ma:showField="PublishedLinkedAssets" ma:web="5fce2081-f58c-44ad-b03c-4d426a1b6af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a4cb862b-fdd7-4670-88fe-ab9665737180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B6AA072-FC9A-44BC-A220-7FE368531D9A}" ma:internalName="Markets" ma:readOnly="false" ma:showField="MarketName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051C126-8B9F-47C3-8FEB-3CFCE0C8A330}" ma:internalName="NumOfRatingsLookup" ma:readOnly="true" ma:showField="NumOfRating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051C126-8B9F-47C3-8FEB-3CFCE0C8A330}" ma:internalName="PublishStatusLookup" ma:readOnly="false" ma:showField="PublishStatus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1cf64917-b2b4-4d34-8e71-8a46d6d3d69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b3d15c4-bc78-47c9-b183-c4b8645b278c}" ma:internalName="TaxCatchAll" ma:showField="CatchAllData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b3d15c4-bc78-47c9-b183-c4b8645b278c}" ma:internalName="TaxCatchAllLabel" ma:readOnly="true" ma:showField="CatchAllDataLabel" ma:web="5fce2081-f58c-44ad-b03c-4d426a1b6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71AAF4-B423-4201-9493-9EE1F7E6D9DA}"/>
</file>

<file path=customXml/itemProps2.xml><?xml version="1.0" encoding="utf-8"?>
<ds:datastoreItem xmlns:ds="http://schemas.openxmlformats.org/officeDocument/2006/customXml" ds:itemID="{78FD2664-8A65-46F6-81C5-8230DA110089}"/>
</file>

<file path=customXml/itemProps3.xml><?xml version="1.0" encoding="utf-8"?>
<ds:datastoreItem xmlns:ds="http://schemas.openxmlformats.org/officeDocument/2006/customXml" ds:itemID="{C53B815B-D636-4EB8-A36A-EBF5317B7E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Jövedelmezőségi elemzés</vt:lpstr>
      <vt:lpstr>Eredményösszesítő diagram</vt:lpstr>
      <vt:lpstr>Cégnév</vt:lpstr>
      <vt:lpstr>JelentésDátuma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2012-03-08T03:35:41Z</dcterms:created>
  <dcterms:modified xsi:type="dcterms:W3CDTF">2012-07-05T03:35:22Z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0x010100ADEC13B5E4FA0F4BA72DC03E1FAE02FA04009372B5BAB9923946A28806341B445653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