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67FDDFE-171B-4A64-97BA-B8A074B046BF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Tablica za praćenje računa" sheetId="1" r:id="rId1"/>
  </sheets>
  <definedNames>
    <definedName name="_xlnm.Print_Titles" localSheetId="0">'Tablica za praćenje računa'!$2:$2</definedName>
    <definedName name="NaslovStupca1">Računi[[#Headers],[Broj računa]]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I5" i="1"/>
  <c r="I4" i="1"/>
  <c r="I3" i="1"/>
  <c r="D3" i="1"/>
  <c r="D4" i="1"/>
  <c r="D5" i="1"/>
  <c r="D8" i="1"/>
  <c r="C8" i="1"/>
  <c r="C7" i="1"/>
  <c r="C5" i="1"/>
  <c r="C4" i="1"/>
  <c r="C3" i="1"/>
  <c r="G4" i="1" l="1"/>
  <c r="J4" i="1" s="1"/>
  <c r="J6" i="1"/>
  <c r="G8" i="1"/>
  <c r="J8" i="1" s="1"/>
  <c r="G5" i="1"/>
  <c r="J5" i="1" s="1"/>
  <c r="G7" i="1"/>
  <c r="J7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<sst xmlns="http://schemas.openxmlformats.org/spreadsheetml/2006/main" count="29" uniqueCount="25">
  <si>
    <t>Tablica za praćenje računa</t>
  </si>
  <si>
    <t>Broj računa</t>
  </si>
  <si>
    <t>Ukupno</t>
  </si>
  <si>
    <t>Datum</t>
  </si>
  <si>
    <t>DOSPIJEĆE PLAĆANJA</t>
  </si>
  <si>
    <t>Ime i prezime klijenta</t>
  </si>
  <si>
    <t>Hrvatin</t>
  </si>
  <si>
    <t>Contoso</t>
  </si>
  <si>
    <t>Gordan Vukelić</t>
  </si>
  <si>
    <t>Zorica Crnić</t>
  </si>
  <si>
    <t xml:space="preserve">Iznos </t>
  </si>
  <si>
    <t xml:space="preserve">Naknada za kašnjenje </t>
  </si>
  <si>
    <t>Ukupno plaćeno</t>
  </si>
  <si>
    <t>Datum plaćanja</t>
  </si>
  <si>
    <t>Neplaćeno</t>
  </si>
  <si>
    <t>100995.00</t>
  </si>
  <si>
    <t>78500.00</t>
  </si>
  <si>
    <t>68995.00</t>
  </si>
  <si>
    <t>600.00</t>
  </si>
  <si>
    <t>750.00</t>
  </si>
  <si>
    <t>7375.00</t>
  </si>
  <si>
    <t>37500.00</t>
  </si>
  <si>
    <t>27500.00</t>
  </si>
  <si>
    <t>375.00</t>
  </si>
  <si>
    <t>6000.00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</si>
</sst>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NumberFormat="1" applyFont="1" applyAlignment="1">
      <alignment wrapText="1"/>
    </xf>
    <xf numFmtId="44" fontId="0" fillId="0" borderId="0" xfId="0" applyNumberFormat="1" applyFont="1">
      <alignment wrapText="1"/>
    </xf>
    <xf numFmtId="44" fontId="0" fillId="0" borderId="0" xfId="1" applyNumberFormat="1" applyFont="1" applyBorder="1" applyAlignment="1">
      <alignment wrapText="1"/>
    </xf>
  </cellXfs>
  <cellStyles count="4">
    <cellStyle name="Datum" xfId="3" xr:uid="{00000000-0005-0000-0000-000001000000}"/>
    <cellStyle name="Naslov" xfId="2" builtinId="15" customBuiltin="1"/>
    <cellStyle name="Normalno" xfId="0" builtinId="0" customBuiltin="1"/>
    <cellStyle name="Valuta" xfId="1" builtinId="4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n&quot;_-;\-* #,##0.00\ &quot;kn&quot;_-;_-* &quot;-&quot;??\ &quot;kn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čuni" displayName="Računi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Broj računa" totalsRowLabel="Ukupno" dataDxfId="16" totalsRowDxfId="14"/>
    <tableColumn id="2" xr3:uid="{00000000-0010-0000-0000-000002000000}" name="Datum" dataDxfId="1" totalsRowDxfId="13"/>
    <tableColumn id="3" xr3:uid="{00000000-0010-0000-0000-000003000000}" name="DOSPIJEĆE PLAĆANJA" dataDxfId="0" totalsRowDxfId="12"/>
    <tableColumn id="4" xr3:uid="{00000000-0010-0000-0000-000004000000}" name="Ime i prezime klijenta" totalsRowDxfId="11"/>
    <tableColumn id="5" xr3:uid="{00000000-0010-0000-0000-000005000000}" name="Iznos " totalsRowFunction="sum" dataDxfId="5" totalsRowDxfId="10"/>
    <tableColumn id="6" xr3:uid="{00000000-0010-0000-0000-000006000000}" name="Naknada za kašnjenje " dataDxfId="3" totalsRowDxfId="9">
      <calculatedColumnFormula>IFERROR(IF(Računi[[#This Row],[DOSPIJEĆE PLAĆANJA]]&gt;=Računi[[#This Row],[Datum plaćanja]],,5), "")</calculatedColumnFormula>
    </tableColumn>
    <tableColumn id="7" xr3:uid="{00000000-0010-0000-0000-000007000000}" name="Ukupno plaćeno" totalsRowFunction="sum" dataDxfId="6" totalsRowDxfId="4"/>
    <tableColumn id="8" xr3:uid="{00000000-0010-0000-0000-000008000000}" name="Datum plaćanja" dataDxfId="15" totalsRowDxfId="8"/>
    <tableColumn id="9" xr3:uid="{00000000-0010-0000-0000-000009000000}" name="Neplaćeno" totalsRowFunction="sum" dataDxfId="2" totalsRowDxfId="7">
      <calculatedColumnFormula>IFERROR(Računi[[#This Row],[Iznos ]]-Računi[[#This Row],[Ukupno plaćeno]]+Računi[[#This Row],[Naknada za kašnjenje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Unesite broj računa, datum, dospijeće plaćanja, ime i prezime klijenta, iznos, ukupan plaćeni iznos i datum plaćanja. Iznosi naknade za kašnjenje i neplaćeni iznos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4" width="15.7109375" customWidth="1"/>
    <col min="5" max="5" width="48.7109375" customWidth="1"/>
    <col min="6" max="6" width="20.7109375" customWidth="1"/>
    <col min="7" max="7" width="22.5703125" bestFit="1" customWidth="1"/>
    <col min="8" max="8" width="20.7109375" customWidth="1"/>
    <col min="9" max="9" width="17" bestFit="1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 t="s">
        <v>15</v>
      </c>
      <c r="G3" s="5">
        <f ca="1">IFERROR(IF(Računi[[#This Row],[DOSPIJEĆE PLAĆANJA]]&gt;=Računi[[#This Row],[Datum plaćanja]],,5), "")</f>
        <v>0</v>
      </c>
      <c r="H3" s="5" t="s">
        <v>15</v>
      </c>
      <c r="I3" s="4">
        <f ca="1">DATE(YEAR(TODAY()),2,1)</f>
        <v>43132</v>
      </c>
      <c r="J3" s="5" t="str">
        <f ca="1">IFERROR(Računi[[#This Row],[Iznos ]]-Računi[[#This Row],[Ukupno plaćeno]]+Računi[[#This Row],[Naknada za kašnjenje ]], "")</f>
        <v/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 t="s">
        <v>16</v>
      </c>
      <c r="G4" s="5">
        <f ca="1">IFERROR(IF(Računi[[#This Row],[DOSPIJEĆE PLAĆANJA]]&gt;=Računi[[#This Row],[Datum plaćanja]],,5), "")</f>
        <v>5</v>
      </c>
      <c r="H4" s="5" t="s">
        <v>21</v>
      </c>
      <c r="I4" s="4">
        <f ca="1">DATE(YEAR(TODAY()),4,10)</f>
        <v>43200</v>
      </c>
      <c r="J4" s="5" t="str">
        <f ca="1">IFERROR(Računi[[#This Row],[Iznos ]]-Računi[[#This Row],[Ukupno plaćeno]]+Računi[[#This Row],[Naknada za kašnjenje ]], "")</f>
        <v/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7" t="s">
        <v>17</v>
      </c>
      <c r="G5" s="5">
        <f ca="1">IFERROR(IF(Računi[[#This Row],[DOSPIJEĆE PLAĆANJA]]&gt;=Računi[[#This Row],[Datum plaćanja]],,5), "")</f>
        <v>0</v>
      </c>
      <c r="H5" s="7" t="s">
        <v>22</v>
      </c>
      <c r="I5" s="4">
        <f ca="1">DATE(YEAR(TODAY()),3,17)</f>
        <v>43176</v>
      </c>
      <c r="J5" s="5" t="str">
        <f ca="1">IFERROR(Računi[[#This Row],[Iznos ]]-Računi[[#This Row],[Ukupno plaćeno]]+Računi[[#This Row],[Naknada za kašnjenje ]], "")</f>
        <v/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7" t="s">
        <v>18</v>
      </c>
      <c r="G6" s="5">
        <f ca="1">IFERROR(IF(Računi[[#This Row],[DOSPIJEĆE PLAĆANJA]]&gt;=Računi[[#This Row],[Datum plaćanja]],,5), "")</f>
        <v>5</v>
      </c>
      <c r="H6" s="7" t="s">
        <v>23</v>
      </c>
      <c r="I6" s="4">
        <f ca="1">DATE(YEAR(TODAY()),4,16)</f>
        <v>43206</v>
      </c>
      <c r="J6" s="5" t="str">
        <f ca="1">IFERROR(Računi[[#This Row],[Iznos ]]-Računi[[#This Row],[Ukupno plaćeno]]+Računi[[#This Row],[Naknada za kašnjenje ]], "")</f>
        <v/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 t="s">
        <v>19</v>
      </c>
      <c r="G7" s="5">
        <f ca="1">IFERROR(IF(Računi[[#This Row],[DOSPIJEĆE PLAĆANJA]]&gt;=Računi[[#This Row],[Datum plaćanja]],,5), "")</f>
        <v>0</v>
      </c>
      <c r="H7" s="5" t="s">
        <v>23</v>
      </c>
      <c r="I7" s="4">
        <f ca="1">DATE(YEAR(TODAY()),4,11)</f>
        <v>43201</v>
      </c>
      <c r="J7" s="5" t="str">
        <f ca="1">IFERROR(Računi[[#This Row],[Iznos ]]-Računi[[#This Row],[Ukupno plaćeno]]+Računi[[#This Row],[Naknada za kašnjenje ]], "")</f>
        <v/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 t="s">
        <v>20</v>
      </c>
      <c r="G8" s="5">
        <f ca="1">IFERROR(IF(Računi[[#This Row],[DOSPIJEĆE PLAĆANJA]]&gt;=Računi[[#This Row],[Datum plaćanja]],,5), "")</f>
        <v>0</v>
      </c>
      <c r="H8" s="5" t="s">
        <v>24</v>
      </c>
      <c r="I8" s="4">
        <f ca="1">DATE(YEAR(TODAY()),4,28)</f>
        <v>43218</v>
      </c>
      <c r="J8" s="5" t="str">
        <f ca="1">IFERROR(Računi[[#This Row],[Iznos ]]-Računi[[#This Row],[Ukupno plaćeno]]+Računi[[#This Row],[Naknada za kašnjenje ]], "")</f>
        <v/>
      </c>
    </row>
    <row r="9" spans="2:10" ht="30" customHeight="1" x14ac:dyDescent="0.25">
      <c r="B9" s="1" t="s">
        <v>2</v>
      </c>
      <c r="C9" s="1"/>
      <c r="D9" s="1"/>
      <c r="E9" s="1"/>
      <c r="F9" s="6">
        <f>SUBTOTAL(109,Računi[[Iznos ]])</f>
        <v>0</v>
      </c>
      <c r="G9" s="1"/>
      <c r="H9" s="6">
        <f>SUBTOTAL(109,Računi[Ukupno plaćeno])</f>
        <v>0</v>
      </c>
      <c r="I9" s="1"/>
      <c r="J9" s="6">
        <f ca="1">SUBTOTAL(109,Računi[Neplaćeno])</f>
        <v>0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Na ovom radnom listu stvorite tablicu za praćenje računa. U tablicu Računi unesite detalje" sqref="A1" xr:uid="{00000000-0002-0000-0000-000000000000}"/>
    <dataValidation allowBlank="1" showInputMessage="1" showErrorMessage="1" prompt="U ovoj se ćeliji nalazi naslov ovog radnog lista" sqref="B1" xr:uid="{00000000-0002-0000-0000-000001000000}"/>
    <dataValidation allowBlank="1" showInputMessage="1" showErrorMessage="1" prompt="U ovaj stupac ispod naslova unesite broj računa. Pomoću filtara u naslovu pronađite određene unose" sqref="B2" xr:uid="{00000000-0002-0000-0000-000002000000}"/>
    <dataValidation allowBlank="1" showInputMessage="1" showErrorMessage="1" prompt="U ovaj stupac ispod naslova unesite datum" sqref="C2" xr:uid="{00000000-0002-0000-0000-000003000000}"/>
    <dataValidation allowBlank="1" showInputMessage="1" showErrorMessage="1" prompt="U ovaj stupac ispod naslova unesite datum dospijeća" sqref="D2" xr:uid="{00000000-0002-0000-0000-000004000000}"/>
    <dataValidation allowBlank="1" showInputMessage="1" showErrorMessage="1" prompt="U ovaj stupac ispod naslova unesite ime i prezime klijenta" sqref="E2" xr:uid="{00000000-0002-0000-0000-000005000000}"/>
    <dataValidation allowBlank="1" showInputMessage="1" showErrorMessage="1" prompt="U ovaj stupac ispod naslova unesite iznos" sqref="F2" xr:uid="{00000000-0002-0000-0000-000006000000}"/>
    <dataValidation allowBlank="1" showInputMessage="1" showErrorMessage="1" prompt="Naknada za kašnjenje automatski se ažurira u ovom stupcu ispod naslova" sqref="G2" xr:uid="{00000000-0002-0000-0000-000007000000}"/>
    <dataValidation allowBlank="1" showInputMessage="1" showErrorMessage="1" prompt="U ovaj stupac ispod naslova unesite ukupan plaćeni iznos" sqref="H2" xr:uid="{00000000-0002-0000-0000-000008000000}"/>
    <dataValidation allowBlank="1" showInputMessage="1" showErrorMessage="1" prompt="U ovaj stupac ispod naslova unesite datum plaćanja" sqref="I2" xr:uid="{00000000-0002-0000-0000-000009000000}"/>
    <dataValidation allowBlank="1" showInputMessage="1" showErrorMessage="1" prompt="Neplaćeni se iznos automatski ažurira u ovom stupcu ispod naslova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Tablica za praćenje računa</vt:lpstr>
      <vt:lpstr>'Tablica za praćenje računa'!Ispis_naslova</vt:lpstr>
      <vt:lpstr>NaslovStupca1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2018-05-28T13:59:52Z</dcterms:modified>
</cp:coreProperties>
</file>