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1570" windowHeight="8310"/>
  </bookViews>
  <sheets>
    <sheet name="Prodajni lijevak za kampanju" sheetId="1" r:id="rId1"/>
    <sheet name="prekriženo" sheetId="3" state="hidden" r:id="rId2"/>
  </sheets>
  <definedNames>
    <definedName name="PodručjeNaslova1..E7">'Prodajni lijevak za kampanju'!$B$3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J14" i="3" s="1"/>
  <c r="K13" i="3"/>
  <c r="J13" i="3" s="1"/>
  <c r="AA12" i="3" l="1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E11" i="3"/>
  <c r="AD16" i="3"/>
  <c r="AE16" i="3"/>
  <c r="AJ16" i="3" s="1"/>
  <c r="AJ15" i="3" l="1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<sst xmlns="http://schemas.openxmlformats.org/spreadsheetml/2006/main" count="52" uniqueCount="31">
  <si>
    <t>FAZA</t>
  </si>
  <si>
    <t>Prepoznato</t>
  </si>
  <si>
    <t>Uspostavljen kontakt</t>
  </si>
  <si>
    <t>Razgovor</t>
  </si>
  <si>
    <t>Ostvareno</t>
  </si>
  <si>
    <t>SAVJET: unesite vrijednosti u gornje ćelije da biste ažurirali ljevkasti grafikon prodaje</t>
  </si>
  <si>
    <t>POTENCIJALNE PRODAJE</t>
  </si>
  <si>
    <t>NEOSTVARENO</t>
  </si>
  <si>
    <t>NEKVALIFICIRANO</t>
  </si>
  <si>
    <t>U ovoj se ćeliji nalazi ljevkasti grafikon prodaje koji pokazuje faze prodaje i odgovarajuće podatke.</t>
  </si>
  <si>
    <t>*** Ovaj list mora ostati sakriven ***</t>
  </si>
  <si>
    <t>Prosjek Y:</t>
  </si>
  <si>
    <t>Faza</t>
  </si>
  <si>
    <t>Okvir</t>
  </si>
  <si>
    <t>Točka za ostvareno</t>
  </si>
  <si>
    <t>x</t>
  </si>
  <si>
    <t>Nizovi i natpisi za postotke</t>
  </si>
  <si>
    <t>Pomaci</t>
  </si>
  <si>
    <t>Natpis</t>
  </si>
  <si>
    <t>Vrijednost</t>
  </si>
  <si>
    <t>y</t>
  </si>
  <si>
    <t>Ukupne vrijednosti i natpisi za faze</t>
  </si>
  <si>
    <t>Ukupne vrijednosti i natpisi za neostvareno</t>
  </si>
  <si>
    <t>Ukupna vrijednost i natpis za nekvalificirano</t>
  </si>
  <si>
    <t>Rubovi</t>
  </si>
  <si>
    <t>PREPOZNATO</t>
  </si>
  <si>
    <t>USPOSTAVLJEN KONTAKT</t>
  </si>
  <si>
    <t>RAZGOVOR</t>
  </si>
  <si>
    <t>OSTVARENO</t>
  </si>
  <si>
    <t>Prodajni lijevak za</t>
  </si>
  <si>
    <t>KAMPANJU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</si>
</sst>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4" tint="-0.499984740745262"/>
      </right>
      <top style="thin">
        <color theme="3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vertical="top"/>
    </xf>
    <xf numFmtId="0" fontId="6" fillId="3" borderId="1"/>
    <xf numFmtId="0" fontId="3" fillId="4" borderId="0" applyNumberFormat="0" applyFon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0" borderId="0" applyNumberFormat="0" applyFon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3" applyNumberFormat="0" applyAlignment="0" applyProtection="0"/>
    <xf numFmtId="0" fontId="14" fillId="20" borderId="14" applyNumberFormat="0" applyAlignment="0" applyProtection="0"/>
    <xf numFmtId="0" fontId="15" fillId="20" borderId="13" applyNumberFormat="0" applyAlignment="0" applyProtection="0"/>
    <xf numFmtId="0" fontId="16" fillId="0" borderId="15" applyNumberFormat="0" applyFill="0" applyAlignment="0" applyProtection="0"/>
    <xf numFmtId="0" fontId="2" fillId="21" borderId="16" applyNumberFormat="0" applyAlignment="0" applyProtection="0"/>
    <xf numFmtId="0" fontId="17" fillId="0" borderId="0" applyNumberFormat="0" applyFill="0" applyBorder="0" applyAlignment="0" applyProtection="0"/>
    <xf numFmtId="0" fontId="7" fillId="22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9" borderId="5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0" fillId="10" borderId="5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0" fillId="11" borderId="7" xfId="1" applyFont="1" applyFill="1" applyBorder="1" applyAlignment="1">
      <alignment horizontal="center" vertical="center"/>
    </xf>
    <xf numFmtId="0" fontId="0" fillId="11" borderId="8" xfId="1" applyFont="1" applyFill="1" applyBorder="1" applyAlignment="1">
      <alignment horizontal="center" vertical="center"/>
    </xf>
    <xf numFmtId="0" fontId="6" fillId="3" borderId="1" xfId="4" applyAlignment="1">
      <alignment horizontal="left" vertical="center" indent="1"/>
    </xf>
    <xf numFmtId="0" fontId="0" fillId="4" borderId="4" xfId="5" applyFont="1" applyBorder="1" applyAlignment="1">
      <alignment horizontal="left" vertical="center" indent="1"/>
    </xf>
    <xf numFmtId="0" fontId="0" fillId="4" borderId="6" xfId="5" applyFont="1" applyBorder="1" applyAlignment="1">
      <alignment horizontal="left" vertical="center" indent="1"/>
    </xf>
    <xf numFmtId="0" fontId="0" fillId="12" borderId="2" xfId="0" applyFill="1" applyBorder="1" applyAlignment="1">
      <alignment horizontal="left" vertical="center" indent="1"/>
    </xf>
    <xf numFmtId="0" fontId="0" fillId="12" borderId="4" xfId="0" applyFill="1" applyBorder="1" applyAlignment="1">
      <alignment horizontal="left" vertical="center" indent="1"/>
    </xf>
    <xf numFmtId="0" fontId="0" fillId="13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2" fillId="15" borderId="0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2" applyAlignment="1">
      <alignment horizontal="left"/>
    </xf>
    <xf numFmtId="0" fontId="5" fillId="0" borderId="10" xfId="3" applyBorder="1" applyAlignment="1">
      <alignment horizontal="left" vertical="top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31" builtinId="53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stvareno bez unosa" xfId="11"/>
    <cellStyle name="Ostvareno s unosom" xfId="9"/>
    <cellStyle name="Output" xfId="25" builtinId="21" customBuiltin="1"/>
    <cellStyle name="Percent" xfId="17" builtinId="5" customBuiltin="1"/>
    <cellStyle name="Prepoznato s unosom" xfId="6"/>
    <cellStyle name="Razgovor bez unosa" xfId="12"/>
    <cellStyle name="Razgovor s unosom" xfId="8"/>
    <cellStyle name="Središte" xfId="1"/>
    <cellStyle name="Title" xfId="18" builtinId="15" customBuiltin="1"/>
    <cellStyle name="Total" xfId="32" builtinId="25" customBuiltin="1"/>
    <cellStyle name="Uspostavljen kontakt bez unosa" xfId="10"/>
    <cellStyle name="Uspostavljen kontakt s unosom" xfId="7"/>
    <cellStyle name="Warning Text" xfId="29" builtinId="11" customBuiltin="1"/>
    <cellStyle name="Zaglavlje s unosom" xfId="4"/>
    <cellStyle name="Zebra" xfId="5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4638833505692965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4"/>
            </a:solidFill>
            <a:ln>
              <a:noFill/>
            </a:ln>
          </c:spPr>
          <c:val>
            <c:numRef>
              <c:f>prekriženo!$AJ$11:$AJ$16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/>
            </a:solidFill>
            <a:ln>
              <a:noFill/>
            </a:ln>
          </c:spPr>
          <c:val>
            <c:numRef>
              <c:f>prekriženo!$AI$11:$AI$16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prekriženo!$AH$11:$AH$16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>
                <a:lumMod val="50000"/>
              </a:schemeClr>
            </a:solidFill>
            <a:ln w="19050" cap="rnd">
              <a:noFill/>
              <a:round/>
            </a:ln>
            <a:effectLst/>
          </c:spPr>
          <c:val>
            <c:numRef>
              <c:f>prekriženo!$AG$11:$AG$17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bg1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prekriženo!$AD$11:$AD$16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prekriženo!$Y$11:$Y$16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prekriženo!$AD$11:$AD$16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prekriženo!$Y$11:$Y$16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prekriženo!$AE$11:$AE$16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Neostvareno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8E7FB22-9DE3-4EB9-8378-28838F1A36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F66F9B2-473A-4BD4-A2A4-9C9D3ECFBB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B100FD-0A50-4218-A317-5C83A00CDB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prekriženo!$Q$13:$Q$15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prekriženo!$R$13:$R$15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prekriženo!$O$13:$O$15</c15:f>
                <c15:dlblRangeCache>
                  <c:ptCount val="3"/>
                  <c:pt idx="0">
                    <c:v>NEOSTVARENO 20</c:v>
                  </c:pt>
                  <c:pt idx="1">
                    <c:v>NEOSTVARENO 15</c:v>
                  </c:pt>
                  <c:pt idx="2">
                    <c:v>NEOSTVARENO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Nekvalificirano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644F581-4FBF-4CDF-A729-712D2AD5D3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prekriženo!$V$13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prekriženo!$W$13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prekriženo!$T$13</c15:f>
                <c15:dlblRangeCache>
                  <c:ptCount val="1"/>
                  <c:pt idx="0">
                    <c:v>NEKVALIFICIRANO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Točka za ostvareno</c:v>
          </c:tx>
          <c:marker>
            <c:symbol val="circle"/>
            <c:size val="62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8C76051-8B01-46DC-8D4B-9C3944C5CC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prekriženo!$L$17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prekriženo!$M$17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prekriženo!$K$17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Postoci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8E2FF1D-F3C1-492E-896B-6E6DDB7831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0D20490-D63A-4817-96BF-A93F518EDB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1C8E12C-2F61-45D0-9D3D-3B314A81D3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3BDC8F1-407A-423E-BACE-99FD21E2CD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1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prekriženo!$G$13:$G$16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prekriženo!$H$13:$H$16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prekriženo!$E$13:$E$16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Ukupni iznosi za fazu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41A081D-4BB3-4EAD-9977-7D8A0BFDE0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layout>
                <c:manualLayout>
                  <c:x val="-7.8751203379818835E-2"/>
                  <c:y val="-9.1380063028979771E-17"/>
                </c:manualLayout>
              </c:layout>
              <c:tx>
                <c:rich>
                  <a:bodyPr/>
                  <a:lstStyle/>
                  <a:p>
                    <a:fld id="{1F4B50DC-0AAA-430F-AA8E-3AFD98A3B6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E93A376-CAF9-4D8F-884D-04F16E9F45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7E047D5-8D35-421B-AC68-37E74D98F1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prekriženo!$L$13:$L$16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prekriženo!$M$13:$M$16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prekriženo!$J$13:$J$16</c15:f>
                <c15:dlblRangeCache>
                  <c:ptCount val="4"/>
                  <c:pt idx="0">
                    <c:v>PREPOZNATO 250</c:v>
                  </c:pt>
                  <c:pt idx="1">
                    <c:v>USPOSTAVLJEN KONTAKT 150</c:v>
                  </c:pt>
                  <c:pt idx="2">
                    <c:v>RAZGOVOR 100</c:v>
                  </c:pt>
                  <c:pt idx="3">
                    <c:v>OSTVARENO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15</xdr:col>
      <xdr:colOff>733425</xdr:colOff>
      <xdr:row>14</xdr:row>
      <xdr:rowOff>85724</xdr:rowOff>
    </xdr:to>
    <xdr:graphicFrame macro="">
      <xdr:nvGraphicFramePr>
        <xdr:cNvPr id="3" name="Prodajni lijevak" descr="Ljevkasti grafikon prodaje koji pokazuje faze prodaje i odgovarajuće podatk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</xdr:colOff>
      <xdr:row>8</xdr:row>
      <xdr:rowOff>38101</xdr:rowOff>
    </xdr:from>
    <xdr:to>
      <xdr:col>5</xdr:col>
      <xdr:colOff>30452</xdr:colOff>
      <xdr:row>10</xdr:row>
      <xdr:rowOff>200025</xdr:rowOff>
    </xdr:to>
    <xdr:grpSp>
      <xdr:nvGrpSpPr>
        <xdr:cNvPr id="6" name="Savjet" descr="Unesite vrijednosti u gornje ćelije da biste ažurirali ljevkasti grafikon prodaj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23852" y="3619501"/>
          <a:ext cx="6336000" cy="638174"/>
          <a:chOff x="323851" y="3762376"/>
          <a:chExt cx="3609974" cy="457200"/>
        </a:xfrm>
      </xdr:grpSpPr>
      <xdr:sp macro="" textlink="">
        <xdr:nvSpPr>
          <xdr:cNvPr id="2" name="Pravokutnik 1" descr="Zagrade oko teksta savjeta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23851" y="3810000"/>
            <a:ext cx="3600450" cy="352425"/>
          </a:xfrm>
          <a:prstGeom prst="rect">
            <a:avLst/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4" name="Pravokutnik 3" descr="Tekst savjet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6250" y="3762376"/>
            <a:ext cx="3314700" cy="4572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endParaRPr lang="en-US" sz="1100"/>
          </a:p>
        </xdr:txBody>
      </xdr:sp>
      <xdr:sp macro="" textlink="">
        <xdr:nvSpPr>
          <xdr:cNvPr id="5" name="Pravokutnik 4" descr="Tekst savjet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61950" y="3819525"/>
            <a:ext cx="3571875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hr" sz="1100" b="1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SAVJET</a:t>
            </a:r>
            <a:r>
              <a:rPr lang="hr" sz="1100">
                <a:solidFill>
                  <a:schemeClr val="accent4">
                    <a:lumMod val="50000"/>
                  </a:schemeClr>
                </a:solidFill>
                <a:latin typeface="Century Gothic" panose="020B0502020202020204" pitchFamily="34" charset="0"/>
              </a:rPr>
              <a:t>: unesite vrijednosti u gornje ćelije da biste ažurirali ljevkasti grafikon prodaje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ales Pipeline">
      <a:dk1>
        <a:sysClr val="windowText" lastClr="000000"/>
      </a:dk1>
      <a:lt1>
        <a:sysClr val="window" lastClr="FFFFFF"/>
      </a:lt1>
      <a:dk2>
        <a:srgbClr val="1B2C2E"/>
      </a:dk2>
      <a:lt2>
        <a:srgbClr val="EBEBEB"/>
      </a:lt2>
      <a:accent1>
        <a:srgbClr val="FFB54A"/>
      </a:accent1>
      <a:accent2>
        <a:srgbClr val="ED5200"/>
      </a:accent2>
      <a:accent3>
        <a:srgbClr val="CF2E4B"/>
      </a:accent3>
      <a:accent4>
        <a:srgbClr val="5F1A47"/>
      </a:accent4>
      <a:accent5>
        <a:srgbClr val="A8CE41"/>
      </a:accent5>
      <a:accent6>
        <a:srgbClr val="18B7B3"/>
      </a:accent6>
      <a:hlink>
        <a:srgbClr val="18B7B3"/>
      </a:hlink>
      <a:folHlink>
        <a:srgbClr val="5F1A47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P14"/>
  <sheetViews>
    <sheetView showGridLines="0" tabSelected="1" zoomScaleNormal="100" workbookViewId="0"/>
  </sheetViews>
  <sheetFormatPr defaultRowHeight="18.75" customHeight="1" x14ac:dyDescent="0.3"/>
  <cols>
    <col min="1" max="1" width="4.25" customWidth="1"/>
    <col min="2" max="2" width="22.375" customWidth="1"/>
    <col min="3" max="3" width="25.25" customWidth="1"/>
    <col min="4" max="4" width="16.375" customWidth="1"/>
    <col min="5" max="5" width="18.75" customWidth="1"/>
    <col min="6" max="6" width="15.625" customWidth="1"/>
    <col min="7" max="16" width="11.125" customWidth="1"/>
  </cols>
  <sheetData>
    <row r="1" spans="2:16" ht="104.25" customHeight="1" x14ac:dyDescent="0.6">
      <c r="B1" s="23" t="s">
        <v>29</v>
      </c>
      <c r="C1" s="23"/>
      <c r="D1" s="23"/>
      <c r="E1" s="23"/>
      <c r="F1" s="22" t="s">
        <v>9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65.25" customHeight="1" x14ac:dyDescent="0.3">
      <c r="B2" s="24" t="s">
        <v>30</v>
      </c>
      <c r="C2" s="24"/>
      <c r="D2" s="24"/>
      <c r="E2" s="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8.75" customHeight="1" x14ac:dyDescent="0.3">
      <c r="B3" s="9" t="s">
        <v>0</v>
      </c>
      <c r="C3" s="16" t="s">
        <v>6</v>
      </c>
      <c r="D3" s="16" t="s">
        <v>7</v>
      </c>
      <c r="E3" s="16" t="s">
        <v>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8.75" customHeight="1" x14ac:dyDescent="0.3">
      <c r="B4" s="12" t="s">
        <v>1</v>
      </c>
      <c r="C4" s="17">
        <v>250</v>
      </c>
      <c r="D4" s="17">
        <v>20</v>
      </c>
      <c r="E4" s="19">
        <v>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8.75" customHeight="1" x14ac:dyDescent="0.3">
      <c r="B5" s="10" t="s">
        <v>2</v>
      </c>
      <c r="C5" s="18">
        <v>150</v>
      </c>
      <c r="D5" s="18">
        <v>15</v>
      </c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8.75" customHeight="1" x14ac:dyDescent="0.3">
      <c r="B6" s="13" t="s">
        <v>3</v>
      </c>
      <c r="C6" s="4">
        <v>100</v>
      </c>
      <c r="D6" s="4">
        <v>35</v>
      </c>
      <c r="E6" s="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8.75" customHeight="1" x14ac:dyDescent="0.3">
      <c r="B7" s="11" t="s">
        <v>4</v>
      </c>
      <c r="C7" s="6">
        <v>15</v>
      </c>
      <c r="D7" s="7"/>
      <c r="E7" s="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8.75" customHeight="1" thickBot="1" x14ac:dyDescent="0.35"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8.75" customHeight="1" thickTop="1" x14ac:dyDescent="0.3">
      <c r="B9" s="20" t="s">
        <v>5</v>
      </c>
      <c r="C9" s="20"/>
      <c r="D9" s="20"/>
      <c r="E9" s="2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8.75" customHeight="1" x14ac:dyDescent="0.3"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8.75" customHeight="1" x14ac:dyDescent="0.3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8.75" customHeight="1" x14ac:dyDescent="0.3"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8.75" customHeight="1" x14ac:dyDescent="0.3"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2:16" ht="18.75" customHeight="1" x14ac:dyDescent="0.3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mergeCells count="4">
    <mergeCell ref="B9:E10"/>
    <mergeCell ref="F1:P14"/>
    <mergeCell ref="B1:E1"/>
    <mergeCell ref="B2:E2"/>
  </mergeCells>
  <dataValidations xWindow="34" yWindow="315" count="7">
    <dataValidation allowBlank="1" showInputMessage="1" showErrorMessage="1" prompt="Na ovom radnom listu Prodajni kanal stvorite ljevkasti grafikon prodaje. U ćelije od B4 do E7 unesite detalje. Grafikon se automatski ažurira u ćeliji F1" sqref="A1"/>
    <dataValidation allowBlank="1" showInputMessage="1" showErrorMessage="1" prompt="U ovoj se ćeliji nalazi naslov ovog radnog lista" sqref="B1:E1"/>
    <dataValidation allowBlank="1" showInputMessage="1" showErrorMessage="1" prompt="U ovoj se ćeliji nalazi podnaslov ovog radnog lista. Prilagodite faze prodaje i unesite detalje u dolje ćelije da biste ažurirali ljevkasti kanal prodaje zdesna" sqref="B2:E2"/>
    <dataValidation allowBlank="1" showInputMessage="1" showErrorMessage="1" prompt="U ovaj stupac ispod zaglavlja unesite nove faze ili prilagodite postojeće" sqref="B3"/>
    <dataValidation allowBlank="1" showInputMessage="1" showErrorMessage="1" prompt="U ovaj stupac ispod zaglavlja unesite broj potencijalnih prodaja." sqref="C3"/>
    <dataValidation allowBlank="1" showInputMessage="1" showErrorMessage="1" prompt="U ovaj stupac ispod zaglavlja unesite broj neostvarenih prodaja." sqref="D3"/>
    <dataValidation allowBlank="1" showInputMessage="1" showErrorMessage="1" prompt="U ovaj stupac ispod zaglavlja unesite broj ostvarenih prodaja." sqref="E3"/>
  </dataValidations>
  <printOptions horizontalCentered="1" verticalCentered="1"/>
  <pageMargins left="0.45" right="0.45" top="0.75" bottom="0.75" header="0.3" footer="0.3"/>
  <pageSetup paperSize="9" scale="78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selection activeCell="A2" sqref="A2"/>
    </sheetView>
  </sheetViews>
  <sheetFormatPr defaultRowHeight="16.5" x14ac:dyDescent="0.3"/>
  <cols>
    <col min="2" max="2" width="20.25" customWidth="1"/>
    <col min="5" max="5" width="17.75" customWidth="1"/>
    <col min="6" max="6" width="10.375" customWidth="1"/>
    <col min="9" max="9" width="6.25" customWidth="1"/>
    <col min="10" max="10" width="27.75" customWidth="1"/>
    <col min="11" max="11" width="10.375" customWidth="1"/>
    <col min="12" max="13" width="9.25" customWidth="1"/>
    <col min="14" max="14" width="6.25" customWidth="1"/>
    <col min="15" max="15" width="17.75" customWidth="1"/>
    <col min="16" max="16" width="10.375" customWidth="1"/>
    <col min="17" max="17" width="9" customWidth="1"/>
    <col min="19" max="19" width="6.25" customWidth="1"/>
    <col min="20" max="20" width="22.375" customWidth="1"/>
    <col min="21" max="21" width="10.375" customWidth="1"/>
    <col min="22" max="22" width="9" customWidth="1"/>
    <col min="28" max="28" width="23.875" customWidth="1"/>
    <col min="29" max="29" width="16.375" customWidth="1"/>
  </cols>
  <sheetData>
    <row r="1" spans="1:36" x14ac:dyDescent="0.3">
      <c r="A1" t="s">
        <v>10</v>
      </c>
    </row>
    <row r="7" spans="1:36" x14ac:dyDescent="0.3">
      <c r="B7" t="s">
        <v>11</v>
      </c>
      <c r="C7">
        <f>AVERAGE(AD13:AE13)</f>
        <v>183</v>
      </c>
    </row>
    <row r="9" spans="1:36" x14ac:dyDescent="0.3">
      <c r="AD9">
        <f>AA12/2+8+50</f>
        <v>183</v>
      </c>
    </row>
    <row r="10" spans="1:36" x14ac:dyDescent="0.3">
      <c r="E10" s="14" t="s">
        <v>16</v>
      </c>
      <c r="F10" s="14"/>
      <c r="G10" s="14"/>
      <c r="H10" s="14"/>
      <c r="J10" s="14" t="s">
        <v>21</v>
      </c>
      <c r="K10" s="14"/>
      <c r="L10" s="14"/>
      <c r="M10" s="14"/>
      <c r="O10" s="14" t="s">
        <v>22</v>
      </c>
      <c r="P10" s="14"/>
      <c r="Q10" s="14"/>
      <c r="R10" s="14"/>
      <c r="T10" s="14" t="s">
        <v>23</v>
      </c>
      <c r="U10" s="14"/>
      <c r="V10" s="14"/>
      <c r="W10" s="14"/>
      <c r="Y10" s="14" t="s">
        <v>24</v>
      </c>
    </row>
    <row r="11" spans="1:36" x14ac:dyDescent="0.3">
      <c r="B11" t="s">
        <v>12</v>
      </c>
      <c r="C11" s="1" t="s">
        <v>15</v>
      </c>
      <c r="E11" t="s">
        <v>17</v>
      </c>
      <c r="G11" s="1">
        <v>0.45</v>
      </c>
      <c r="H11" s="1">
        <f>3.85%*C7</f>
        <v>7.0454999999999997</v>
      </c>
      <c r="J11" t="s">
        <v>17</v>
      </c>
      <c r="L11" s="1">
        <v>0.45</v>
      </c>
      <c r="M11" s="1">
        <f>-3.85%*C7</f>
        <v>-7.0454999999999997</v>
      </c>
      <c r="O11" t="s">
        <v>17</v>
      </c>
      <c r="Q11" s="1">
        <v>0.45</v>
      </c>
      <c r="R11" s="1">
        <f>-19.2%*C7</f>
        <v>-35.136000000000003</v>
      </c>
      <c r="T11" t="s">
        <v>17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3">
      <c r="B12" t="s">
        <v>13</v>
      </c>
      <c r="E12" s="1" t="s">
        <v>18</v>
      </c>
      <c r="F12" s="1" t="s">
        <v>19</v>
      </c>
      <c r="G12" s="1" t="s">
        <v>15</v>
      </c>
      <c r="H12" s="1" t="s">
        <v>20</v>
      </c>
      <c r="J12" s="1" t="s">
        <v>18</v>
      </c>
      <c r="K12" s="1" t="s">
        <v>19</v>
      </c>
      <c r="L12" s="1" t="s">
        <v>15</v>
      </c>
      <c r="M12" s="1" t="s">
        <v>20</v>
      </c>
      <c r="O12" s="1" t="s">
        <v>18</v>
      </c>
      <c r="P12" s="1" t="s">
        <v>19</v>
      </c>
      <c r="Q12" s="1" t="s">
        <v>15</v>
      </c>
      <c r="R12" s="1" t="s">
        <v>20</v>
      </c>
      <c r="T12" s="1" t="s">
        <v>18</v>
      </c>
      <c r="U12" s="1" t="s">
        <v>19</v>
      </c>
      <c r="V12" s="1" t="s">
        <v>15</v>
      </c>
      <c r="W12" s="1" t="s">
        <v>20</v>
      </c>
      <c r="Y12">
        <v>2</v>
      </c>
      <c r="AA12">
        <f>K13</f>
        <v>250</v>
      </c>
      <c r="AB12" t="s">
        <v>1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3">
      <c r="B13" t="s">
        <v>1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PREPOZNATO 250</v>
      </c>
      <c r="K13" s="15">
        <f>'Prodajni lijevak za kampanju'!C4</f>
        <v>250</v>
      </c>
      <c r="L13" s="1">
        <f>$C13+L$11</f>
        <v>2.4500000000000002</v>
      </c>
      <c r="M13" s="1">
        <f>$C$7+$M$11</f>
        <v>175.9545</v>
      </c>
      <c r="O13" s="1" t="str">
        <f>"NEOSTVARENO " &amp; P13</f>
        <v>NEOSTVARENO 20</v>
      </c>
      <c r="P13" s="15">
        <f>'Prodajni lijevak za kampanju'!D4</f>
        <v>20</v>
      </c>
      <c r="Q13" s="1">
        <f>$C13+Q$11</f>
        <v>2.4500000000000002</v>
      </c>
      <c r="R13" s="1">
        <f>$C$7+$R$11</f>
        <v>147.864</v>
      </c>
      <c r="T13" s="1" t="str">
        <f>"NEKVALIFICIRANO "&amp;U13</f>
        <v>NEKVALIFICIRANO 9</v>
      </c>
      <c r="U13" s="15">
        <f>'Prodajni lijevak za kampanju'!E4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25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3">
      <c r="B14" t="s">
        <v>2</v>
      </c>
      <c r="C14">
        <v>3</v>
      </c>
      <c r="E14" s="2">
        <f>F14</f>
        <v>0.6</v>
      </c>
      <c r="F14" s="2">
        <f>'Prodajni lijevak za kampanju'!C5/'Prodajni lijevak za kampanju'!$C$4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USPOSTAVLJEN KONTAKT 150</v>
      </c>
      <c r="K14" s="15">
        <f>'Prodajni lijevak za kampanju'!C5</f>
        <v>150</v>
      </c>
      <c r="L14" s="1">
        <f>$C14+L$11</f>
        <v>3.45</v>
      </c>
      <c r="M14" s="1">
        <f>$C$7+$M$11</f>
        <v>175.9545</v>
      </c>
      <c r="O14" s="1" t="str">
        <f>"NEOSTVARENO " &amp; P14</f>
        <v>NEOSTVARENO 15</v>
      </c>
      <c r="P14" s="15">
        <f>'Prodajni lijevak za kampanju'!D5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26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3">
      <c r="B15" t="s">
        <v>3</v>
      </c>
      <c r="C15">
        <v>4</v>
      </c>
      <c r="E15" s="2">
        <f>F15</f>
        <v>0.4</v>
      </c>
      <c r="F15" s="2">
        <f>'Prodajni lijevak za kampanju'!C6/'Prodajni lijevak za kampanju'!$C$4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RAZGOVOR 100</v>
      </c>
      <c r="K15" s="15">
        <f>'Prodajni lijevak za kampanju'!C6</f>
        <v>100</v>
      </c>
      <c r="L15" s="1">
        <f>$C15+L$11</f>
        <v>4.45</v>
      </c>
      <c r="M15" s="1">
        <f>$C$7+$M$11</f>
        <v>175.9545</v>
      </c>
      <c r="O15" s="1" t="str">
        <f>"NEOSTVARENO " &amp; P15</f>
        <v>NEOSTVARENO 35</v>
      </c>
      <c r="P15" s="15">
        <f>'Prodajni lijevak za kampanju'!D6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27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3">
      <c r="B16" t="s">
        <v>4</v>
      </c>
      <c r="C16">
        <v>5</v>
      </c>
      <c r="E16" s="2">
        <f>F16</f>
        <v>0.06</v>
      </c>
      <c r="F16" s="2">
        <f>'Prodajni lijevak za kampanju'!C7/'Prodajni lijevak za kampanju'!$C$4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OSTVARENO</v>
      </c>
      <c r="K16" s="15">
        <f>'Prodajni lijevak za kampanju'!C7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28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3">
      <c r="B17" t="s">
        <v>14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Prodajni lijevak za kampanju</vt:lpstr>
      <vt:lpstr>prekriženo</vt:lpstr>
      <vt:lpstr>PodručjeNaslova1..E7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2018-05-31T08:27:56Z</dcterms:created>
  <dcterms:modified xsi:type="dcterms:W3CDTF">2018-05-31T08:27:56Z</dcterms:modified>
</cp:coreProperties>
</file>