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15"/>
  <workbookPr/>
  <mc:AlternateContent xmlns:mc="http://schemas.openxmlformats.org/markup-compatibility/2006">
    <mc:Choice Requires="x15">
      <x15ac:absPath xmlns:x15ac="http://schemas.microsoft.com/office/spreadsheetml/2010/11/ac" url="https://bcsloctest5-my.sharepoint.com/personal/pubmed_templates_bcsloctest5_onmicrosoft_com/Documents/WordTech_20191012_New_Production_Task_Win32/04_PreDTP_Done/hr-HR/"/>
    </mc:Choice>
  </mc:AlternateContent>
  <xr:revisionPtr revIDLastSave="3" documentId="13_ncr:1_{69C0CD2B-1F82-4B55-A54E-FF7A3E650D2F}" xr6:coauthVersionLast="45" xr6:coauthVersionMax="45" xr10:uidLastSave="{E61B1F9B-53F9-4221-94AA-111C72624EB3}"/>
  <bookViews>
    <workbookView xWindow="-120" yWindow="-120" windowWidth="28500" windowHeight="14415" xr2:uid="{00000000-000D-0000-FFFF-FFFF00000000}"/>
  </bookViews>
  <sheets>
    <sheet name="moj proračun za studij" sheetId="1" r:id="rId1"/>
    <sheet name="podacizagrafikon" sheetId="2" state="hidden" r:id="rId2"/>
  </sheets>
  <definedNames>
    <definedName name="NetoMjesečniPrihod">'moj proračun za studij'!$B$9</definedName>
    <definedName name="NetoMjesečniTroškovi">'moj proračun za studij'!$B$12</definedName>
    <definedName name="_xlnm.Print_Area" localSheetId="0">OFFSET('moj proračun za studij'!$A$1,0,0,PosljednjiRedak,11)</definedName>
    <definedName name="PosljednjiRedak">ROW(MjesečniTroškovi[#Totals])+1</definedName>
    <definedName name="PotrošenPostotakPrihoda">'moj proračun za studij'!$B$5</definedName>
    <definedName name="Saldo">'moj proračun za studij'!$B$15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<sst xmlns="http://schemas.openxmlformats.org/spreadsheetml/2006/main" count="43" uniqueCount="37">
  <si>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Prihod</t>
  </si>
  <si>
    <t>moj proračun za studij</t>
  </si>
  <si>
    <t>postotak potrošenog prihoda</t>
  </si>
  <si>
    <t>neto mjesečni prihod</t>
  </si>
  <si>
    <t>neto mjesečni troškovi</t>
  </si>
  <si>
    <t>saldo</t>
  </si>
  <si>
    <t>mjesečni prihod</t>
  </si>
  <si>
    <t>Stavka</t>
  </si>
  <si>
    <t>Fiksni prihod</t>
  </si>
  <si>
    <t>Financijska pomoć</t>
  </si>
  <si>
    <t>Krediti</t>
  </si>
  <si>
    <t>Drugi prihod</t>
  </si>
  <si>
    <t>Iznos</t>
  </si>
  <si>
    <t>mjesečni troškovi</t>
  </si>
  <si>
    <t>Stanarina</t>
  </si>
  <si>
    <t>Režije</t>
  </si>
  <si>
    <t>Mobilni telefon</t>
  </si>
  <si>
    <t>Namirnice</t>
  </si>
  <si>
    <t>Troškovi automobila</t>
  </si>
  <si>
    <t>Studentski krediti</t>
  </si>
  <si>
    <t>Kreditne kartice</t>
  </si>
  <si>
    <t>Osiguranje</t>
  </si>
  <si>
    <t>Frizer</t>
  </si>
  <si>
    <t>Zabava</t>
  </si>
  <si>
    <t>Razno</t>
  </si>
  <si>
    <t>troškovi semestra *</t>
  </si>
  <si>
    <t>Školarina</t>
  </si>
  <si>
    <t>Naknade za korištenje laboratorija</t>
  </si>
  <si>
    <t>Knjige</t>
  </si>
  <si>
    <t>Polozi</t>
  </si>
  <si>
    <t>Prijevoz</t>
  </si>
  <si>
    <t>Ostale naknade</t>
  </si>
  <si>
    <t>* na temelju četveromjesečnog semestra</t>
  </si>
  <si>
    <t>Mjesečno</t>
  </si>
  <si>
    <t>prihod</t>
  </si>
  <si>
    <t>troškovi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</si>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</sst>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kn&quot;;[Red]\-#,##0\ &quot;kn&quot;"/>
    <numFmt numFmtId="42" formatCode="_-* #,##0\ &quot;kn&quot;_-;\-* #,##0\ &quot;kn&quot;_-;_-* &quot;-&quot;\ &quot;kn&quot;_-;_-@_-"/>
    <numFmt numFmtId="164" formatCode="_(* #,##0_);_(* \(#,##0\);_(* &quot;-&quot;_);_(@_)"/>
    <numFmt numFmtId="165" formatCode="_(* #,##0.00_);_(* \(#,##0.00\);_(* &quot;-&quot;??_);_(@_)"/>
    <numFmt numFmtId="166" formatCode="#,##0\ &quot;kn&quot;"/>
  </numFmts>
  <fonts count="34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9"/>
      <name val="Century Gothic"/>
      <family val="3"/>
      <charset val="134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6" applyNumberFormat="0" applyAlignment="0" applyProtection="0"/>
    <xf numFmtId="0" fontId="27" fillId="7" borderId="7" applyNumberFormat="0" applyAlignment="0" applyProtection="0"/>
    <xf numFmtId="0" fontId="28" fillId="7" borderId="6" applyNumberFormat="0" applyAlignment="0" applyProtection="0"/>
    <xf numFmtId="0" fontId="29" fillId="0" borderId="8" applyNumberFormat="0" applyFill="0" applyAlignment="0" applyProtection="0"/>
    <xf numFmtId="0" fontId="30" fillId="8" borderId="9" applyNumberFormat="0" applyAlignment="0" applyProtection="0"/>
    <xf numFmtId="0" fontId="31" fillId="0" borderId="0" applyNumberFormat="0" applyFill="0" applyBorder="0" applyAlignment="0" applyProtection="0"/>
    <xf numFmtId="0" fontId="14" fillId="9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6" fontId="4" fillId="2" borderId="0" xfId="0" applyNumberFormat="1" applyFont="1" applyFill="1" applyAlignment="1">
      <alignment vertical="center"/>
    </xf>
    <xf numFmtId="42" fontId="4" fillId="2" borderId="0" xfId="0" applyNumberFormat="1" applyFont="1" applyFill="1" applyAlignment="1" applyProtection="1">
      <alignment vertical="center"/>
    </xf>
    <xf numFmtId="42" fontId="2" fillId="2" borderId="0" xfId="0" applyNumberFormat="1" applyFont="1" applyFill="1" applyAlignment="1" applyProtection="1">
      <alignment vertical="center"/>
    </xf>
    <xf numFmtId="42" fontId="3" fillId="2" borderId="0" xfId="0" applyNumberFormat="1" applyFont="1" applyFill="1" applyAlignment="1">
      <alignment vertical="center" wrapText="1"/>
    </xf>
    <xf numFmtId="166" fontId="17" fillId="2" borderId="0" xfId="0" applyNumberFormat="1" applyFont="1" applyFill="1" applyAlignment="1" applyProtection="1">
      <alignment horizontal="right" vertical="center" indent="1"/>
    </xf>
    <xf numFmtId="166" fontId="12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 applyProtection="1">
      <alignment horizontal="right" vertical="center" indent="1"/>
    </xf>
    <xf numFmtId="42" fontId="2" fillId="2" borderId="0" xfId="0" applyNumberFormat="1" applyFont="1" applyFill="1" applyAlignment="1">
      <alignment vertical="center"/>
    </xf>
    <xf numFmtId="6" fontId="0" fillId="0" borderId="0" xfId="0" applyNumberFormat="1"/>
    <xf numFmtId="6" fontId="8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  <xf numFmtId="166" fontId="12" fillId="2" borderId="0" xfId="1" applyFont="1" applyFill="1" applyAlignment="1" applyProtection="1">
      <alignment horizontal="right" vertical="center" indent="1"/>
    </xf>
    <xf numFmtId="166" fontId="17" fillId="2" borderId="0" xfId="1" applyFont="1" applyFill="1" applyAlignment="1" applyProtection="1">
      <alignment horizontal="right" vertical="center" indent="1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5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1" builtinId="4" customBuiltin="1"/>
    <cellStyle name="Valuta [0]" xfId="4" builtinId="7" customBuiltin="1"/>
    <cellStyle name="Zarez" xfId="2" builtinId="3" customBuiltin="1"/>
    <cellStyle name="Zarez [0]" xfId="3" builtinId="6" customBuiltin="1"/>
  </cellStyles>
  <dxfs count="28"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#,##0\ &quot;kn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#,##0\ &quot;kn&quot;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numFmt numFmtId="166" formatCode="#,##0\ &quot;kn&quot;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#,##0\ &quot;kn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Stil tablice 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Podaci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podacizagrafikon!$A$2:$A$3</c:f>
              <c:strCache>
                <c:ptCount val="2"/>
                <c:pt idx="0">
                  <c:v>prihod</c:v>
                </c:pt>
                <c:pt idx="1">
                  <c:v>troškovi</c:v>
                </c:pt>
              </c:strCache>
            </c:strRef>
          </c:cat>
          <c:val>
            <c:numRef>
              <c:f>podacizagrafikon!$B$2:$B$3</c:f>
              <c:numCache>
                <c:formatCode>"kn"#,##0_);[Red]\("kn"#,##0\)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kn&quot;#,##0_);[Red]\(&quot;kn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21164</xdr:rowOff>
    </xdr:from>
    <xdr:to>
      <xdr:col>2</xdr:col>
      <xdr:colOff>381002</xdr:colOff>
      <xdr:row>29</xdr:row>
      <xdr:rowOff>107159</xdr:rowOff>
    </xdr:to>
    <xdr:sp macro="" textlink="">
      <xdr:nvSpPr>
        <xdr:cNvPr id="6" name="Zaobljeni pravokutni oblači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1182025" y="6087399"/>
          <a:ext cx="1300432" cy="2860149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hr" sz="110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Da biste dodali </a:t>
          </a:r>
          <a:r>
            <a:rPr lang="hr" sz="1100" baseline="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 novi redak u tablicu, odaberite ćeliju iznad ukupnog iznosa, a zatim pritisnite tipku tabulatora. Da biste izbrisali ove upute, odaberite ovaj oblik, a zatim pritisnite DELETE.</a:t>
          </a:r>
          <a:endParaRPr lang="en-US" sz="1100">
            <a:solidFill>
              <a:schemeClr val="bg2">
                <a:lumMod val="10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jesečniPrihod" displayName="MjesečniPrihod" ref="B18:C23" totalsRowCount="1" headerRowDxfId="6" dataDxfId="5" totalsRowDxfId="4">
  <autoFilter ref="B18:C22" xr:uid="{00000000-0009-0000-0100-000004000000}"/>
  <tableColumns count="2">
    <tableColumn id="1" xr3:uid="{00000000-0010-0000-0000-000001000000}" name="Stavka" totalsRowLabel="Zbroj" dataDxfId="2" totalsRowDxfId="3"/>
    <tableColumn id="2" xr3:uid="{00000000-0010-0000-0000-000002000000}" name="Iznos" totalsRowFunction="sum" dataDxfId="0" totalsRowDxfId="1" dataCellStyle="Valuta"/>
  </tableColumns>
  <tableStyleInfo name="Stil tablic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MjesečniTroškovi" displayName="MjesečniTroškovi" ref="E18:F30" totalsRowCount="1" headerRowDxfId="22" dataDxfId="21" totalsRowDxfId="20">
  <autoFilter ref="E18:F29" xr:uid="{00000000-0009-0000-0100-000005000000}"/>
  <tableColumns count="2">
    <tableColumn id="1" xr3:uid="{00000000-0010-0000-0100-000001000000}" name="Stavka" totalsRowLabel="Zbroj" dataDxfId="19" totalsRowDxfId="18"/>
    <tableColumn id="2" xr3:uid="{00000000-0010-0000-0100-000002000000}" name="Iznos" totalsRowFunction="sum" dataDxfId="17" totalsRowDxfId="16" dataCellStyle="Valuta"/>
  </tableColumns>
  <tableStyleInfo name="Stil tablic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roškoviSemestra" displayName="TroškoviSemestra" ref="H18:J25" totalsRowCount="1" headerRowDxfId="15" dataDxfId="14" totalsRowDxfId="13">
  <autoFilter ref="H18:J24" xr:uid="{00000000-0009-0000-0100-000006000000}"/>
  <tableColumns count="3">
    <tableColumn id="1" xr3:uid="{00000000-0010-0000-0200-000001000000}" name="Stavka" totalsRowLabel="Zbroj" dataDxfId="12" totalsRowDxfId="11"/>
    <tableColumn id="2" xr3:uid="{00000000-0010-0000-0200-000002000000}" name="Iznos" totalsRowFunction="sum" dataDxfId="10" totalsRowDxfId="9" dataCellStyle="Valuta"/>
    <tableColumn id="3" xr3:uid="{00000000-0010-0000-0200-000003000000}" name="Mjesečno" totalsRowFunction="sum" dataDxfId="8" totalsRowDxfId="7" dataCellStyle="Valuta">
      <calculatedColumnFormula>TroškoviSemestra[[#This Row],[Iznos]]/4</calculatedColumnFormula>
    </tableColumn>
  </tableColumns>
  <tableStyleInfo name="Stil tablic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/>
  </sheetViews>
  <sheetFormatPr defaultColWidth="9" defaultRowHeight="16.5"/>
  <cols>
    <col min="1" max="1" width="5" style="3" customWidth="1"/>
    <col min="2" max="2" width="32.75" style="3" customWidth="1"/>
    <col min="3" max="3" width="11.625" style="3" customWidth="1"/>
    <col min="4" max="4" width="4.625" style="3" customWidth="1"/>
    <col min="5" max="5" width="32.75" style="3" customWidth="1"/>
    <col min="6" max="6" width="11.625" style="3" customWidth="1"/>
    <col min="7" max="7" width="4.625" style="3" customWidth="1"/>
    <col min="8" max="8" width="32.75" style="3" customWidth="1"/>
    <col min="9" max="9" width="11.625" style="3" customWidth="1"/>
    <col min="10" max="10" width="14.125" style="3" bestFit="1" customWidth="1"/>
    <col min="11" max="11" width="5" style="3" customWidth="1"/>
    <col min="12" max="16384" width="9" style="3"/>
  </cols>
  <sheetData>
    <row r="1" spans="1:16">
      <c r="A1" s="3" t="s">
        <v>0</v>
      </c>
    </row>
    <row r="2" spans="1:16" ht="39.75" customHeight="1">
      <c r="A2" s="2"/>
      <c r="B2" s="29" t="s">
        <v>1</v>
      </c>
      <c r="C2" s="29"/>
      <c r="D2" s="29"/>
      <c r="E2" s="29"/>
      <c r="F2" s="29"/>
      <c r="G2" s="29"/>
      <c r="H2" s="29"/>
      <c r="I2" s="29"/>
      <c r="P2" s="2"/>
    </row>
    <row r="3" spans="1:16" ht="33.75" customHeight="1">
      <c r="A3" s="2"/>
      <c r="B3" s="29"/>
      <c r="C3" s="29"/>
      <c r="D3" s="29"/>
      <c r="E3" s="29"/>
      <c r="F3" s="29"/>
      <c r="G3" s="29"/>
      <c r="H3" s="29"/>
      <c r="I3" s="29"/>
      <c r="P3" s="2"/>
    </row>
    <row r="4" spans="1:16" ht="24" customHeight="1">
      <c r="A4" s="9"/>
      <c r="B4" s="33" t="s">
        <v>2</v>
      </c>
      <c r="C4" s="33"/>
      <c r="E4" s="4"/>
      <c r="F4" s="4"/>
      <c r="H4" s="4"/>
      <c r="I4" s="4"/>
    </row>
    <row r="5" spans="1:16" ht="37.5" customHeight="1">
      <c r="A5" s="10"/>
      <c r="B5" s="34">
        <f>NetoMjesečniTroškovi/NetoMjesečniPrihod</f>
        <v>0.64363636363636367</v>
      </c>
      <c r="C5" s="34"/>
      <c r="D5" s="1"/>
      <c r="E5" s="5"/>
      <c r="F5" s="5"/>
      <c r="G5" s="1"/>
      <c r="H5" s="5"/>
      <c r="I5" s="5"/>
    </row>
    <row r="6" spans="1:16" ht="22.5" customHeight="1">
      <c r="A6" s="10"/>
      <c r="B6" s="31">
        <f>NetoMjesečniTroškovi</f>
        <v>1770</v>
      </c>
      <c r="C6" s="32"/>
      <c r="D6" s="1"/>
      <c r="E6" s="5"/>
      <c r="F6" s="5"/>
      <c r="G6" s="1"/>
      <c r="H6" s="5"/>
      <c r="I6" s="5"/>
    </row>
    <row r="7" spans="1:16" ht="17.25">
      <c r="A7" s="5"/>
      <c r="B7" s="5"/>
      <c r="C7" s="18"/>
      <c r="D7" s="1"/>
      <c r="E7" s="6"/>
      <c r="F7" s="19"/>
      <c r="G7" s="20"/>
      <c r="H7" s="6"/>
      <c r="I7" s="19"/>
    </row>
    <row r="8" spans="1:16" ht="18">
      <c r="A8" s="5"/>
      <c r="B8" s="33" t="s">
        <v>3</v>
      </c>
      <c r="C8" s="33"/>
      <c r="D8" s="1"/>
      <c r="E8" s="6"/>
      <c r="F8" s="19"/>
      <c r="G8" s="20"/>
      <c r="H8" s="6"/>
      <c r="I8" s="19"/>
    </row>
    <row r="9" spans="1:16" ht="34.5">
      <c r="A9" s="5"/>
      <c r="B9" s="28">
        <f>MjesečniPrihod[[#Totals],[Iznos]]</f>
        <v>2750</v>
      </c>
      <c r="C9" s="18"/>
      <c r="D9" s="1"/>
      <c r="E9" s="6"/>
      <c r="F9" s="19"/>
      <c r="G9" s="20"/>
      <c r="H9" s="6"/>
      <c r="I9" s="19"/>
    </row>
    <row r="10" spans="1:16" ht="17.25">
      <c r="A10" s="5"/>
      <c r="B10" s="5"/>
      <c r="C10" s="18"/>
      <c r="D10" s="1"/>
      <c r="E10" s="6"/>
      <c r="F10" s="19"/>
      <c r="G10" s="20"/>
      <c r="H10" s="6"/>
      <c r="I10" s="19"/>
    </row>
    <row r="11" spans="1:16" ht="18">
      <c r="A11" s="7"/>
      <c r="B11" s="33" t="s">
        <v>4</v>
      </c>
      <c r="C11" s="33"/>
      <c r="D11" s="1"/>
      <c r="E11" s="6"/>
      <c r="F11" s="19"/>
      <c r="G11" s="20"/>
      <c r="H11" s="6"/>
      <c r="I11" s="19"/>
    </row>
    <row r="12" spans="1:16" ht="34.5">
      <c r="B12" s="28">
        <f>MjesečniTroškovi[[#Totals],[Iznos]]+TroškoviSemestra[[#Totals],[Mjesečno]]</f>
        <v>1770</v>
      </c>
      <c r="E12" s="6"/>
      <c r="F12" s="19"/>
      <c r="G12" s="20"/>
      <c r="H12" s="6"/>
      <c r="I12" s="19"/>
    </row>
    <row r="13" spans="1:16" ht="17.25">
      <c r="E13" s="6"/>
      <c r="F13" s="19"/>
      <c r="G13" s="20"/>
      <c r="H13" s="8"/>
      <c r="I13" s="21"/>
    </row>
    <row r="14" spans="1:16" ht="18">
      <c r="B14" s="33" t="s">
        <v>5</v>
      </c>
      <c r="C14" s="33"/>
      <c r="E14" s="6"/>
      <c r="F14" s="19"/>
      <c r="G14" s="20"/>
    </row>
    <row r="15" spans="1:16" ht="34.5">
      <c r="B15" s="28">
        <f>B9-B12</f>
        <v>980</v>
      </c>
      <c r="E15" s="6"/>
      <c r="F15" s="19"/>
      <c r="G15" s="20"/>
    </row>
    <row r="16" spans="1:16" ht="30.75" customHeight="1">
      <c r="E16" s="6"/>
      <c r="F16" s="19"/>
      <c r="G16" s="20"/>
    </row>
    <row r="17" spans="1:10" ht="30" customHeight="1">
      <c r="A17" s="4"/>
      <c r="B17" s="33" t="s">
        <v>6</v>
      </c>
      <c r="C17" s="33"/>
      <c r="E17" s="33" t="s">
        <v>13</v>
      </c>
      <c r="F17" s="33"/>
      <c r="H17" s="33" t="s">
        <v>25</v>
      </c>
      <c r="I17" s="33"/>
    </row>
    <row r="18" spans="1:10" ht="15.95" customHeight="1">
      <c r="A18" s="5"/>
      <c r="B18" s="17" t="s">
        <v>7</v>
      </c>
      <c r="C18" s="12" t="s">
        <v>12</v>
      </c>
      <c r="D18" s="1"/>
      <c r="E18" s="17" t="s">
        <v>7</v>
      </c>
      <c r="F18" s="12" t="s">
        <v>12</v>
      </c>
      <c r="G18" s="1"/>
      <c r="H18" s="17" t="s">
        <v>7</v>
      </c>
      <c r="I18" s="12" t="s">
        <v>12</v>
      </c>
      <c r="J18" s="15" t="s">
        <v>33</v>
      </c>
    </row>
    <row r="19" spans="1:10" ht="15.95" customHeight="1">
      <c r="A19" s="5"/>
      <c r="B19" s="11" t="s">
        <v>8</v>
      </c>
      <c r="C19" s="35">
        <v>1500</v>
      </c>
      <c r="D19" s="1"/>
      <c r="E19" s="13" t="s">
        <v>14</v>
      </c>
      <c r="F19" s="35">
        <v>20</v>
      </c>
      <c r="G19" s="20"/>
      <c r="H19" s="13" t="s">
        <v>26</v>
      </c>
      <c r="I19" s="35">
        <v>750</v>
      </c>
      <c r="J19" s="36">
        <f>TroškoviSemestra[[#This Row],[Iznos]]/4</f>
        <v>187.5</v>
      </c>
    </row>
    <row r="20" spans="1:10" ht="15.95" customHeight="1">
      <c r="A20" s="5"/>
      <c r="B20" s="11" t="s">
        <v>9</v>
      </c>
      <c r="C20" s="35">
        <v>500</v>
      </c>
      <c r="D20" s="1"/>
      <c r="E20" s="13" t="s">
        <v>15</v>
      </c>
      <c r="F20" s="35">
        <v>50</v>
      </c>
      <c r="G20" s="20"/>
      <c r="H20" s="13" t="s">
        <v>27</v>
      </c>
      <c r="I20" s="35">
        <v>250</v>
      </c>
      <c r="J20" s="36">
        <f>TroškoviSemestra[[#This Row],[Iznos]]/4</f>
        <v>62.5</v>
      </c>
    </row>
    <row r="21" spans="1:10" ht="15.95" customHeight="1">
      <c r="A21" s="5"/>
      <c r="B21" s="11" t="s">
        <v>10</v>
      </c>
      <c r="C21" s="35">
        <v>500</v>
      </c>
      <c r="D21" s="1"/>
      <c r="E21" s="13" t="s">
        <v>16</v>
      </c>
      <c r="F21" s="35">
        <v>75</v>
      </c>
      <c r="G21" s="20"/>
      <c r="H21" s="13" t="s">
        <v>28</v>
      </c>
      <c r="I21" s="35">
        <v>500</v>
      </c>
      <c r="J21" s="36">
        <f>TroškoviSemestra[[#This Row],[Iznos]]/4</f>
        <v>125</v>
      </c>
    </row>
    <row r="22" spans="1:10" ht="15.95" customHeight="1">
      <c r="A22" s="5"/>
      <c r="B22" s="11" t="s">
        <v>11</v>
      </c>
      <c r="C22" s="35">
        <v>250</v>
      </c>
      <c r="D22" s="1"/>
      <c r="E22" s="13" t="s">
        <v>17</v>
      </c>
      <c r="F22" s="35">
        <v>250</v>
      </c>
      <c r="G22" s="20"/>
      <c r="H22" s="13" t="s">
        <v>29</v>
      </c>
      <c r="I22" s="35">
        <v>0</v>
      </c>
      <c r="J22" s="36">
        <f>TroškoviSemestra[[#This Row],[Iznos]]/4</f>
        <v>0</v>
      </c>
    </row>
    <row r="23" spans="1:10" ht="15.95" customHeight="1">
      <c r="A23" s="7"/>
      <c r="B23" s="11" t="s">
        <v>36</v>
      </c>
      <c r="C23" s="22">
        <f>SUBTOTAL(109,MjesečniPrihod[Iznos])</f>
        <v>2750</v>
      </c>
      <c r="D23" s="1"/>
      <c r="E23" s="13" t="s">
        <v>18</v>
      </c>
      <c r="F23" s="35">
        <v>50</v>
      </c>
      <c r="G23" s="20"/>
      <c r="H23" s="13" t="s">
        <v>30</v>
      </c>
      <c r="I23" s="35">
        <v>0</v>
      </c>
      <c r="J23" s="36">
        <f>TroškoviSemestra[[#This Row],[Iznos]]/4</f>
        <v>0</v>
      </c>
    </row>
    <row r="24" spans="1:10" ht="15.95" customHeight="1">
      <c r="E24" s="13" t="s">
        <v>19</v>
      </c>
      <c r="F24" s="35">
        <v>500</v>
      </c>
      <c r="G24" s="20"/>
      <c r="H24" s="13" t="s">
        <v>31</v>
      </c>
      <c r="I24" s="35">
        <v>0</v>
      </c>
      <c r="J24" s="36">
        <f>TroškoviSemestra[[#This Row],[Iznos]]/4</f>
        <v>0</v>
      </c>
    </row>
    <row r="25" spans="1:10" ht="15.95" customHeight="1">
      <c r="E25" s="13" t="s">
        <v>20</v>
      </c>
      <c r="F25" s="35">
        <v>275</v>
      </c>
      <c r="G25" s="20"/>
      <c r="H25" s="14" t="s">
        <v>36</v>
      </c>
      <c r="I25" s="23">
        <f>SUBTOTAL(109,TroškoviSemestra[Iznos])</f>
        <v>1500</v>
      </c>
      <c r="J25" s="24">
        <f>SUBTOTAL(109,TroškoviSemestra[Mjesečno])</f>
        <v>375</v>
      </c>
    </row>
    <row r="26" spans="1:10" ht="15.95" customHeight="1">
      <c r="E26" s="13" t="s">
        <v>21</v>
      </c>
      <c r="F26" s="35">
        <v>125</v>
      </c>
      <c r="G26" s="20"/>
      <c r="H26" s="30" t="s">
        <v>32</v>
      </c>
      <c r="I26" s="30"/>
    </row>
    <row r="27" spans="1:10" ht="15.95" customHeight="1">
      <c r="E27" s="13" t="s">
        <v>22</v>
      </c>
      <c r="F27" s="35">
        <v>50</v>
      </c>
      <c r="G27" s="20"/>
    </row>
    <row r="28" spans="1:10" ht="15.95" customHeight="1">
      <c r="E28" s="13" t="s">
        <v>23</v>
      </c>
      <c r="F28" s="35">
        <v>0</v>
      </c>
      <c r="G28" s="20"/>
    </row>
    <row r="29" spans="1:10" ht="15.95" customHeight="1">
      <c r="E29" s="13" t="s">
        <v>24</v>
      </c>
      <c r="F29" s="35">
        <v>0</v>
      </c>
      <c r="G29" s="20"/>
      <c r="H29" s="30"/>
      <c r="I29" s="30"/>
    </row>
    <row r="30" spans="1:10" ht="15.95" customHeight="1">
      <c r="E30" s="16" t="s">
        <v>36</v>
      </c>
      <c r="F30" s="25">
        <f>SUBTOTAL(109,MjesečniTroškovi[Iznos])</f>
        <v>1395</v>
      </c>
      <c r="G30" s="26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C4"/>
  </mergeCells>
  <phoneticPr fontId="18" type="noConversion"/>
  <conditionalFormatting sqref="B6:C6">
    <cfRule type="dataBar" priority="1">
      <dataBar showValue="0">
        <cfvo type="num" val="0"/>
        <cfvo type="num" val="NetoMjesečniPrihod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96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NetoMjesečniPrihod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defaultRowHeight="16.5"/>
  <cols>
    <col min="1" max="1" width="9.375" bestFit="1" customWidth="1"/>
  </cols>
  <sheetData>
    <row r="2" spans="1:2">
      <c r="A2" t="s">
        <v>34</v>
      </c>
      <c r="B2" s="27">
        <f>'moj proračun za studij'!B9</f>
        <v>2750</v>
      </c>
    </row>
    <row r="3" spans="1:2">
      <c r="A3" t="s">
        <v>35</v>
      </c>
      <c r="B3" s="27">
        <f>'moj proračun za studij'!B12</f>
        <v>1770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moj proračun za studij</vt:lpstr>
      <vt:lpstr>podacizagrafikon</vt:lpstr>
      <vt:lpstr>NetoMjesečniPrihod</vt:lpstr>
      <vt:lpstr>NetoMjesečniTroškovi</vt:lpstr>
      <vt:lpstr>PotrošenPostotakPrihoda</vt:lpstr>
      <vt:lpstr>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2019-10-17T00:10:08Z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