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hr-HR\target\"/>
    </mc:Choice>
  </mc:AlternateContent>
  <bookViews>
    <workbookView xWindow="0" yWindow="0" windowWidth="28800" windowHeight="11790"/>
  </bookViews>
  <sheets>
    <sheet name="Popis namirnica" sheetId="1" r:id="rId1"/>
  </sheets>
  <definedNames>
    <definedName name="_xlnm.Print_Titles" localSheetId="0">'Popis namirnica'!$5:$5</definedName>
    <definedName name="Kategorija1">'Popis namirnica'!$D$2</definedName>
    <definedName name="Kategorija1Ukupno">'Popis namirnica'!$D$3</definedName>
    <definedName name="Kategorija2">'Popis namirnica'!$E$2</definedName>
    <definedName name="Kategorija2Ukupno">'Popis namirnica'!$E$3</definedName>
    <definedName name="Kategorija3">'Popis namirnica'!$F$2</definedName>
    <definedName name="Kategorija3Ukupno">'Popis namirnica'!$F$3</definedName>
    <definedName name="Kategorija4">'Popis namirnica'!$G$2</definedName>
    <definedName name="Kategorija4Ukupno">'Popis namirnica'!$G$3</definedName>
    <definedName name="Kategorija5">'Popis namirnica'!$H$2</definedName>
    <definedName name="Kategorija5Ukupno">'Popis namirnica'!$H$3</definedName>
    <definedName name="NaslovStupca1">PopisNamirnica[[#Headers],[KUPLJENO?]]</definedName>
    <definedName name="RegijaNaslovaStupca1..J3.1">'Popis namirnica'!$D$2</definedName>
    <definedName name="TraženjeKategorije">'Popis namirnica'!$D$2:$H$2</definedName>
    <definedName name="UkupniZbroj">SUM(PopisNamirnica[UKUPNO])</definedName>
  </definedNames>
  <calcPr calcId="171027"/>
</workbook>
</file>

<file path=xl/calcChain.xml><?xml version="1.0" encoding="utf-8"?>
<calcChain xmlns="http://schemas.openxmlformats.org/spreadsheetml/2006/main">
  <c r="I4" i="1" l="1"/>
  <c r="I6" i="1" l="1"/>
  <c r="I7" i="1"/>
  <c r="I8" i="1"/>
  <c r="H3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D3" i="1" l="1"/>
  <c r="E3" i="1"/>
  <c r="F3" i="1"/>
  <c r="G3" i="1"/>
  <c r="I3" i="1"/>
</calcChain>
</file>

<file path=xl/sharedStrings.xml><?xml version="1.0" encoding="utf-8"?>
<sst xmlns="http://schemas.openxmlformats.org/spreadsheetml/2006/main" count="103" uniqueCount="53">
  <si>
    <t>POPIS
NAMIRNICA</t>
  </si>
  <si>
    <t>Prilagodite popis! Navedene stavke zamijenite vlastitima da biste pratili najčešće korištene kategorije.</t>
  </si>
  <si>
    <t>KUPLJENO?</t>
  </si>
  <si>
    <t>Da</t>
  </si>
  <si>
    <t>ARTIKL</t>
  </si>
  <si>
    <t>Breskve</t>
  </si>
  <si>
    <t>Jabuke</t>
  </si>
  <si>
    <t>Banane</t>
  </si>
  <si>
    <t>Zelena salata</t>
  </si>
  <si>
    <t>Rajčice</t>
  </si>
  <si>
    <t>Tikvice</t>
  </si>
  <si>
    <t>Celer</t>
  </si>
  <si>
    <t>Krastavac</t>
  </si>
  <si>
    <t>Gljive</t>
  </si>
  <si>
    <t xml:space="preserve">Mlijeko </t>
  </si>
  <si>
    <t>Sir</t>
  </si>
  <si>
    <t>Jaja</t>
  </si>
  <si>
    <t>Svježi sir</t>
  </si>
  <si>
    <t>Kiselo vrhnje</t>
  </si>
  <si>
    <t>Jogurt</t>
  </si>
  <si>
    <t>Govedina</t>
  </si>
  <si>
    <t>Divlji losos</t>
  </si>
  <si>
    <t>Noge aljaškog kraljevskog raka</t>
  </si>
  <si>
    <t>VOĆNJAK</t>
  </si>
  <si>
    <t>TRGOVINA</t>
  </si>
  <si>
    <t>Coho Vineyard</t>
  </si>
  <si>
    <t>Wide World Importers</t>
  </si>
  <si>
    <t>Tržnica</t>
  </si>
  <si>
    <t>Lokalni poljoprivrednik</t>
  </si>
  <si>
    <t>Ribarnica</t>
  </si>
  <si>
    <t>POPIS</t>
  </si>
  <si>
    <t>KATEGORIJA</t>
  </si>
  <si>
    <t>OSTALO</t>
  </si>
  <si>
    <t>LOKALNA TRŽNICA</t>
  </si>
  <si>
    <t>DOSTAVA</t>
  </si>
  <si>
    <t>KOLIČINA</t>
  </si>
  <si>
    <t>JEDINICA</t>
  </si>
  <si>
    <t>kg</t>
  </si>
  <si>
    <t>svežanj</t>
  </si>
  <si>
    <t>glavica</t>
  </si>
  <si>
    <t>komad</t>
  </si>
  <si>
    <t>l</t>
  </si>
  <si>
    <t>tucet</t>
  </si>
  <si>
    <t>500 g</t>
  </si>
  <si>
    <t>250 g</t>
  </si>
  <si>
    <t>JEDINIČNA CIJENA</t>
  </si>
  <si>
    <t>UKUPNI ZBROJ</t>
  </si>
  <si>
    <t>UKUPNO</t>
  </si>
  <si>
    <t>NAPOMENA</t>
  </si>
  <si>
    <t>Kupon</t>
  </si>
  <si>
    <t>Raznovrsni tvrdi sirevi</t>
  </si>
  <si>
    <t>Grčki jogurt s medom</t>
  </si>
  <si>
    <t>Fileti omotani slaninom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</si>
</sst>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&quot;$&quot;#,##0.00;[Red]&quot;$&quot;#,##0.00"/>
    <numFmt numFmtId="168" formatCode="#,##0.00\ &quot;kn&quot;"/>
  </numFmts>
  <fonts count="9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1">
    <xf numFmtId="0" fontId="0" fillId="0" borderId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" fillId="0" borderId="2" applyFill="0" applyProtection="0">
      <alignment horizontal="center" vertical="top"/>
    </xf>
    <xf numFmtId="168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7" fontId="2" fillId="10" borderId="2" applyProtection="0">
      <alignment horizontal="center" vertical="top"/>
    </xf>
    <xf numFmtId="0" fontId="8" fillId="11" borderId="0" applyBorder="0" applyAlignment="0" applyProtection="0"/>
  </cellStyleXfs>
  <cellXfs count="30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168" fontId="2" fillId="6" borderId="2" xfId="5" applyFill="1" applyProtection="1">
      <alignment horizontal="center" vertical="top"/>
    </xf>
    <xf numFmtId="168" fontId="2" fillId="3" borderId="2" xfId="5" applyFill="1" applyProtection="1">
      <alignment horizontal="center" vertical="top"/>
    </xf>
    <xf numFmtId="168" fontId="2" fillId="5" borderId="2" xfId="5" applyFill="1" applyProtection="1">
      <alignment horizontal="center" vertical="top"/>
    </xf>
    <xf numFmtId="168" fontId="2" fillId="7" borderId="2" xfId="5" applyFill="1" applyProtection="1">
      <alignment horizontal="center" vertical="top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center"/>
    </xf>
    <xf numFmtId="168" fontId="0" fillId="0" borderId="0" xfId="6" applyFont="1" applyFill="1" applyBorder="1" applyProtection="1">
      <alignment horizontal="right" vertical="center" indent="3"/>
    </xf>
    <xf numFmtId="166" fontId="0" fillId="0" borderId="0" xfId="0" applyNumberFormat="1" applyFont="1" applyProtection="1">
      <alignment horizontal="left" vertical="center" wrapText="1"/>
    </xf>
    <xf numFmtId="0" fontId="0" fillId="0" borderId="0" xfId="0" applyProtection="1">
      <alignment horizontal="left" vertical="center" wrapText="1"/>
    </xf>
    <xf numFmtId="168" fontId="2" fillId="4" borderId="2" xfId="5" applyFill="1" applyProtection="1">
      <alignment horizontal="center" vertical="top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168" fontId="2" fillId="10" borderId="2" xfId="5" applyFill="1" applyProtection="1">
      <alignment horizontal="center" vertical="top"/>
    </xf>
    <xf numFmtId="0" fontId="0" fillId="0" borderId="0" xfId="0" applyBorder="1">
      <alignment horizontal="left" vertical="center" wrapText="1"/>
    </xf>
    <xf numFmtId="0" fontId="0" fillId="0" borderId="0" xfId="0" applyBorder="1" applyAlignment="1">
      <alignment vertical="center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0" xfId="11" applyProtection="1">
      <alignment horizontal="right" vertical="center" indent="16"/>
    </xf>
  </cellXfs>
  <cellStyles count="21">
    <cellStyle name="Bilješka" xfId="11" builtinId="10" customBuiltin="1"/>
    <cellStyle name="Dobro" xfId="20" builtinId="26" customBuiltin="1"/>
    <cellStyle name="Hiperveza" xfId="15" builtinId="8" customBuiltin="1"/>
    <cellStyle name="Isticanje1" xfId="17" builtinId="29" customBuiltin="1"/>
    <cellStyle name="Izlaz" xfId="18" builtinId="21" customBuiltin="1"/>
    <cellStyle name="Izračun" xfId="19" builtinId="22" customBuiltin="1"/>
    <cellStyle name="Kategorija" xfId="13"/>
    <cellStyle name="Naslov" xfId="2" builtinId="15" customBuiltin="1"/>
    <cellStyle name="Naslov 1" xfId="1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ormalno" xfId="0" builtinId="0" customBuiltin="1"/>
    <cellStyle name="Poravnanje po sredini" xfId="14"/>
    <cellStyle name="Postotak" xfId="7" builtinId="5" customBuiltin="1"/>
    <cellStyle name="Praćena hiperveza" xfId="16" builtinId="9" customBuiltin="1"/>
    <cellStyle name="Ukupni zbroj" xfId="12" builtinId="25" customBuiltin="1"/>
    <cellStyle name="Valuta" xfId="5" builtinId="4" customBuiltin="1"/>
    <cellStyle name="Valuta [0]" xfId="6" builtinId="7" customBuiltin="1"/>
    <cellStyle name="Zarez" xfId="3" builtinId="3" customBuiltin="1"/>
    <cellStyle name="Zarez [0]" xfId="4" builtinId="6" customBuiltin="1"/>
  </cellStyles>
  <dxfs count="10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Popis namirnica" defaultPivotStyle="PivotStyleLight8">
    <tableStyle name="Popis namirnica" pivot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Slika 5" descr="Svježe namirnice: zelena salata, rajčice i krastavc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opisNamirnica" displayName="PopisNamirnica" ref="B5:J23" headerRowDxfId="4" dataDxfId="3" totalsRowDxfId="2">
  <autoFilter ref="B5:J23"/>
  <tableColumns count="9">
    <tableColumn id="1" name="KUPLJENO?" totalsRowLabel="Total" dataCellStyle="Poravnanje po sredini"/>
    <tableColumn id="2" name="ARTIKL"/>
    <tableColumn id="9" name="TRGOVINA"/>
    <tableColumn id="3" name="KATEGORIJA"/>
    <tableColumn id="4" name="KOLIČINA" dataCellStyle="Poravnanje po sredini"/>
    <tableColumn id="8" name="JEDINICA"/>
    <tableColumn id="5" name="JEDINIČNA CIJENA" dataDxfId="1" dataCellStyle="Valuta [0]"/>
    <tableColumn id="6" name="UKUPNO" dataDxfId="0" dataCellStyle="Valuta [0]">
      <calculatedColumnFormula>IFERROR(PopisNamirnica[KOLIČINA]*PopisNamirnica[JEDINIČNA CIJENA],"")</calculatedColumnFormula>
    </tableColumn>
    <tableColumn id="7" name="NAPOMENA" totalsRowFunction="count"/>
  </tableColumns>
  <tableStyleInfo name="Popis namirnic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namirnica, naziv trgovine, kategoriju, količinu, jedinicu, jediničnu cijenu i napomene. Nakon kupnje stavke u stupcu Kupljeno odaberite Da.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J23"/>
  <sheetViews>
    <sheetView showGridLines="0" tabSelected="1" zoomScaleNormal="100" workbookViewId="0"/>
  </sheetViews>
  <sheetFormatPr defaultRowHeight="30" customHeight="1" x14ac:dyDescent="0.25"/>
  <cols>
    <col min="1" max="1" width="2.7109375" style="13" customWidth="1"/>
    <col min="2" max="2" width="15.42578125" style="6" customWidth="1"/>
    <col min="3" max="3" width="31.7109375" style="6" customWidth="1"/>
    <col min="4" max="4" width="25.7109375" style="6" customWidth="1"/>
    <col min="5" max="7" width="21.42578125" style="6" customWidth="1"/>
    <col min="8" max="8" width="21.42578125" style="12" customWidth="1"/>
    <col min="9" max="9" width="21.42578125" style="6" customWidth="1"/>
    <col min="10" max="10" width="25.7109375" style="6" customWidth="1"/>
    <col min="11" max="11" width="2.7109375" style="13" customWidth="1"/>
    <col min="12" max="16384" width="9.140625" style="13"/>
  </cols>
  <sheetData>
    <row r="1" spans="2:10" s="1" customFormat="1" ht="81" customHeight="1" thickBot="1" x14ac:dyDescent="0.3">
      <c r="B1" s="28"/>
      <c r="C1" s="28"/>
      <c r="D1" s="28"/>
      <c r="E1" s="28"/>
      <c r="F1" s="28"/>
      <c r="G1" s="28"/>
      <c r="H1" s="28"/>
      <c r="I1" s="28"/>
      <c r="J1" s="28"/>
    </row>
    <row r="2" spans="2:10" s="1" customFormat="1" ht="35.1" customHeight="1" thickTop="1" x14ac:dyDescent="0.25">
      <c r="B2" s="26" t="s">
        <v>0</v>
      </c>
      <c r="C2" s="27"/>
      <c r="D2" s="17" t="s">
        <v>23</v>
      </c>
      <c r="E2" s="15" t="s">
        <v>30</v>
      </c>
      <c r="F2" s="18" t="s">
        <v>34</v>
      </c>
      <c r="G2" s="19" t="s">
        <v>33</v>
      </c>
      <c r="H2" s="16" t="s">
        <v>32</v>
      </c>
      <c r="I2" s="20" t="s">
        <v>46</v>
      </c>
      <c r="J2" s="21"/>
    </row>
    <row r="3" spans="2:10" s="1" customFormat="1" ht="35.1" customHeight="1" thickBot="1" x14ac:dyDescent="0.3">
      <c r="B3" s="26"/>
      <c r="C3" s="27"/>
      <c r="D3" s="2">
        <f>IFERROR(SUMIF(PopisNamirnica[KATEGORIJA],Kategorija1,PopisNamirnica[UKUPNO]), "")</f>
        <v>11.95</v>
      </c>
      <c r="E3" s="3">
        <f>IFERROR(SUMIF(PopisNamirnica[KATEGORIJA],Kategorija2,PopisNamirnica[UKUPNO]), "")</f>
        <v>6.1150000000000002</v>
      </c>
      <c r="F3" s="14">
        <f>IFERROR(SUMIF(PopisNamirnica[KATEGORIJA],Kategorija3,PopisNamirnica[UKUPNO]), "")</f>
        <v>31.85</v>
      </c>
      <c r="G3" s="4">
        <f>IFERROR(SUMIF(PopisNamirnica[KATEGORIJA],Kategorija4,PopisNamirnica[UKUPNO]), "")</f>
        <v>216.60000000000002</v>
      </c>
      <c r="H3" s="5">
        <f>IFERROR(SUMIF(PopisNamirnica[KATEGORIJA],Kategorija5,PopisNamirnica[UKUPNO]), "")</f>
        <v>3.99</v>
      </c>
      <c r="I3" s="23">
        <f>SUM(PopisNamirnica[UKUPNO])</f>
        <v>270.505</v>
      </c>
      <c r="J3" s="21"/>
    </row>
    <row r="4" spans="2:10" s="1" customFormat="1" ht="21" customHeight="1" thickTop="1" x14ac:dyDescent="0.25">
      <c r="B4" s="29" t="s">
        <v>1</v>
      </c>
      <c r="C4" s="29"/>
      <c r="D4" s="29"/>
      <c r="E4" s="29"/>
      <c r="F4" s="29"/>
      <c r="G4" s="29"/>
      <c r="H4" s="29"/>
      <c r="I4" s="21" t="str">
        <f>IF(SUM(D3:H3)&lt;&gt;SUM(PopisNamirnica[UKUPNO]),"Saldo prekoračen","")</f>
        <v/>
      </c>
      <c r="J4" s="21"/>
    </row>
    <row r="5" spans="2:10" s="1" customFormat="1" ht="30" customHeight="1" x14ac:dyDescent="0.25">
      <c r="B5" s="7" t="s">
        <v>2</v>
      </c>
      <c r="C5" s="8" t="s">
        <v>4</v>
      </c>
      <c r="D5" s="9" t="s">
        <v>24</v>
      </c>
      <c r="E5" s="9" t="s">
        <v>31</v>
      </c>
      <c r="F5" s="7" t="s">
        <v>35</v>
      </c>
      <c r="G5" s="9" t="s">
        <v>36</v>
      </c>
      <c r="H5" s="9" t="s">
        <v>45</v>
      </c>
      <c r="I5" s="10" t="s">
        <v>47</v>
      </c>
      <c r="J5" s="8" t="s">
        <v>48</v>
      </c>
    </row>
    <row r="6" spans="2:10" s="1" customFormat="1" ht="30" customHeight="1" x14ac:dyDescent="0.25">
      <c r="B6" s="22" t="s">
        <v>3</v>
      </c>
      <c r="C6" s="24" t="s">
        <v>5</v>
      </c>
      <c r="D6" s="24" t="s">
        <v>25</v>
      </c>
      <c r="E6" s="24" t="s">
        <v>23</v>
      </c>
      <c r="F6" s="22">
        <v>2</v>
      </c>
      <c r="G6" s="25" t="s">
        <v>37</v>
      </c>
      <c r="H6" s="11">
        <v>2.99</v>
      </c>
      <c r="I6" s="11">
        <f>IFERROR(PopisNamirnica[KOLIČINA]*PopisNamirnica[JEDINIČNA CIJENA],"")</f>
        <v>5.98</v>
      </c>
      <c r="J6" s="24"/>
    </row>
    <row r="7" spans="2:10" s="1" customFormat="1" ht="30" customHeight="1" x14ac:dyDescent="0.25">
      <c r="B7" s="22" t="s">
        <v>3</v>
      </c>
      <c r="C7" s="24" t="s">
        <v>6</v>
      </c>
      <c r="D7" s="24" t="s">
        <v>25</v>
      </c>
      <c r="E7" s="24" t="s">
        <v>23</v>
      </c>
      <c r="F7" s="22">
        <v>3</v>
      </c>
      <c r="G7" s="25" t="s">
        <v>37</v>
      </c>
      <c r="H7" s="11">
        <v>1.99</v>
      </c>
      <c r="I7" s="11">
        <f>IFERROR(PopisNamirnica[KOLIČINA]*PopisNamirnica[JEDINIČNA CIJENA],"")</f>
        <v>5.97</v>
      </c>
      <c r="J7" s="24" t="s">
        <v>49</v>
      </c>
    </row>
    <row r="8" spans="2:10" s="1" customFormat="1" ht="30" customHeight="1" x14ac:dyDescent="0.25">
      <c r="B8" s="22"/>
      <c r="C8" s="24" t="s">
        <v>7</v>
      </c>
      <c r="D8" s="24" t="s">
        <v>26</v>
      </c>
      <c r="E8" s="24" t="s">
        <v>32</v>
      </c>
      <c r="F8" s="22">
        <v>1</v>
      </c>
      <c r="G8" s="25" t="s">
        <v>38</v>
      </c>
      <c r="H8" s="11">
        <v>3.99</v>
      </c>
      <c r="I8" s="11">
        <f>IFERROR(PopisNamirnica[KOLIČINA]*PopisNamirnica[JEDINIČNA CIJENA],"")</f>
        <v>3.99</v>
      </c>
      <c r="J8" s="24"/>
    </row>
    <row r="9" spans="2:10" s="1" customFormat="1" ht="30" customHeight="1" x14ac:dyDescent="0.25">
      <c r="B9" s="22" t="s">
        <v>3</v>
      </c>
      <c r="C9" s="24" t="s">
        <v>8</v>
      </c>
      <c r="D9" s="24" t="s">
        <v>27</v>
      </c>
      <c r="E9" s="24" t="s">
        <v>33</v>
      </c>
      <c r="F9" s="22">
        <v>2</v>
      </c>
      <c r="G9" s="25" t="s">
        <v>39</v>
      </c>
      <c r="H9" s="11">
        <v>2.29</v>
      </c>
      <c r="I9" s="11">
        <f>IFERROR(PopisNamirnica[KOLIČINA]*PopisNamirnica[JEDINIČNA CIJENA],"")</f>
        <v>4.58</v>
      </c>
      <c r="J9" s="24"/>
    </row>
    <row r="10" spans="2:10" s="1" customFormat="1" ht="30" customHeight="1" x14ac:dyDescent="0.25">
      <c r="B10" s="22"/>
      <c r="C10" s="24" t="s">
        <v>9</v>
      </c>
      <c r="D10" s="24" t="s">
        <v>27</v>
      </c>
      <c r="E10" s="24" t="s">
        <v>33</v>
      </c>
      <c r="F10" s="22">
        <v>4</v>
      </c>
      <c r="G10" s="25" t="s">
        <v>37</v>
      </c>
      <c r="H10" s="11">
        <v>3.49</v>
      </c>
      <c r="I10" s="11">
        <f>IFERROR(PopisNamirnica[KOLIČINA]*PopisNamirnica[JEDINIČNA CIJENA],"")</f>
        <v>13.96</v>
      </c>
      <c r="J10" s="24"/>
    </row>
    <row r="11" spans="2:10" s="1" customFormat="1" ht="30" customHeight="1" x14ac:dyDescent="0.25">
      <c r="B11" s="22" t="s">
        <v>3</v>
      </c>
      <c r="C11" s="24" t="s">
        <v>10</v>
      </c>
      <c r="D11" s="24" t="s">
        <v>27</v>
      </c>
      <c r="E11" s="24" t="s">
        <v>33</v>
      </c>
      <c r="F11" s="22">
        <v>2</v>
      </c>
      <c r="G11" s="25" t="s">
        <v>40</v>
      </c>
      <c r="H11" s="11">
        <v>1.5</v>
      </c>
      <c r="I11" s="11">
        <f>IFERROR(PopisNamirnica[KOLIČINA]*PopisNamirnica[JEDINIČNA CIJENA],"")</f>
        <v>3</v>
      </c>
      <c r="J11" s="24"/>
    </row>
    <row r="12" spans="2:10" s="1" customFormat="1" ht="30" customHeight="1" x14ac:dyDescent="0.25">
      <c r="B12" s="22" t="s">
        <v>3</v>
      </c>
      <c r="C12" s="24" t="s">
        <v>11</v>
      </c>
      <c r="D12" s="24" t="s">
        <v>26</v>
      </c>
      <c r="E12" s="24" t="s">
        <v>33</v>
      </c>
      <c r="F12" s="22">
        <v>2</v>
      </c>
      <c r="G12" s="25" t="s">
        <v>38</v>
      </c>
      <c r="H12" s="11">
        <v>1.99</v>
      </c>
      <c r="I12" s="11">
        <f>IFERROR(PopisNamirnica[KOLIČINA]*PopisNamirnica[JEDINIČNA CIJENA],"")</f>
        <v>3.98</v>
      </c>
      <c r="J12" s="24"/>
    </row>
    <row r="13" spans="2:10" s="1" customFormat="1" ht="30" customHeight="1" x14ac:dyDescent="0.25">
      <c r="B13" s="22"/>
      <c r="C13" s="24" t="s">
        <v>12</v>
      </c>
      <c r="D13" s="24" t="s">
        <v>27</v>
      </c>
      <c r="E13" s="24" t="s">
        <v>33</v>
      </c>
      <c r="F13" s="22">
        <v>1</v>
      </c>
      <c r="G13" s="25" t="s">
        <v>37</v>
      </c>
      <c r="H13" s="11">
        <v>2.29</v>
      </c>
      <c r="I13" s="11">
        <f>IFERROR(PopisNamirnica[KOLIČINA]*PopisNamirnica[JEDINIČNA CIJENA],"")</f>
        <v>2.29</v>
      </c>
      <c r="J13" s="24"/>
    </row>
    <row r="14" spans="2:10" s="1" customFormat="1" ht="30" customHeight="1" x14ac:dyDescent="0.25">
      <c r="B14" s="22"/>
      <c r="C14" s="24" t="s">
        <v>13</v>
      </c>
      <c r="D14" s="24" t="s">
        <v>26</v>
      </c>
      <c r="E14" s="24" t="s">
        <v>30</v>
      </c>
      <c r="F14" s="22">
        <v>0.5</v>
      </c>
      <c r="G14" s="25" t="s">
        <v>37</v>
      </c>
      <c r="H14" s="11">
        <v>2.25</v>
      </c>
      <c r="I14" s="11">
        <f>IFERROR(PopisNamirnica[KOLIČINA]*PopisNamirnica[JEDINIČNA CIJENA],"")</f>
        <v>1.125</v>
      </c>
      <c r="J14" s="24"/>
    </row>
    <row r="15" spans="2:10" s="1" customFormat="1" ht="30" customHeight="1" x14ac:dyDescent="0.25">
      <c r="B15" s="22" t="s">
        <v>3</v>
      </c>
      <c r="C15" s="24" t="s">
        <v>14</v>
      </c>
      <c r="D15" s="24" t="s">
        <v>28</v>
      </c>
      <c r="E15" s="24" t="s">
        <v>34</v>
      </c>
      <c r="F15" s="22">
        <v>2</v>
      </c>
      <c r="G15" s="25" t="s">
        <v>41</v>
      </c>
      <c r="H15" s="11">
        <v>3.99</v>
      </c>
      <c r="I15" s="11">
        <f>IFERROR(PopisNamirnica[KOLIČINA]*PopisNamirnica[JEDINIČNA CIJENA],"")</f>
        <v>7.98</v>
      </c>
      <c r="J15" s="24"/>
    </row>
    <row r="16" spans="2:10" s="1" customFormat="1" ht="30" customHeight="1" x14ac:dyDescent="0.25">
      <c r="B16" s="22" t="s">
        <v>3</v>
      </c>
      <c r="C16" s="24" t="s">
        <v>15</v>
      </c>
      <c r="D16" s="24" t="s">
        <v>28</v>
      </c>
      <c r="E16" s="24" t="s">
        <v>34</v>
      </c>
      <c r="F16" s="22">
        <v>1</v>
      </c>
      <c r="G16" s="25" t="s">
        <v>37</v>
      </c>
      <c r="H16" s="11">
        <v>9.99</v>
      </c>
      <c r="I16" s="11">
        <f>IFERROR(PopisNamirnica[KOLIČINA]*PopisNamirnica[JEDINIČNA CIJENA],"")</f>
        <v>9.99</v>
      </c>
      <c r="J16" s="24" t="s">
        <v>50</v>
      </c>
    </row>
    <row r="17" spans="2:10" s="1" customFormat="1" ht="30" customHeight="1" x14ac:dyDescent="0.25">
      <c r="B17" s="22" t="s">
        <v>3</v>
      </c>
      <c r="C17" s="24" t="s">
        <v>16</v>
      </c>
      <c r="D17" s="24" t="s">
        <v>28</v>
      </c>
      <c r="E17" s="24" t="s">
        <v>34</v>
      </c>
      <c r="F17" s="22">
        <v>2</v>
      </c>
      <c r="G17" s="25" t="s">
        <v>42</v>
      </c>
      <c r="H17" s="11">
        <v>3.5</v>
      </c>
      <c r="I17" s="11">
        <f>IFERROR(PopisNamirnica[KOLIČINA]*PopisNamirnica[JEDINIČNA CIJENA],"")</f>
        <v>7</v>
      </c>
      <c r="J17" s="24"/>
    </row>
    <row r="18" spans="2:10" s="1" customFormat="1" ht="30" customHeight="1" x14ac:dyDescent="0.25">
      <c r="B18" s="22" t="s">
        <v>3</v>
      </c>
      <c r="C18" s="24" t="s">
        <v>17</v>
      </c>
      <c r="D18" s="24" t="s">
        <v>28</v>
      </c>
      <c r="E18" s="24" t="s">
        <v>34</v>
      </c>
      <c r="F18" s="22">
        <v>1</v>
      </c>
      <c r="G18" s="25" t="s">
        <v>43</v>
      </c>
      <c r="H18" s="11">
        <v>3.89</v>
      </c>
      <c r="I18" s="11">
        <f>IFERROR(PopisNamirnica[KOLIČINA]*PopisNamirnica[JEDINIČNA CIJENA],"")</f>
        <v>3.89</v>
      </c>
      <c r="J18" s="24"/>
    </row>
    <row r="19" spans="2:10" s="1" customFormat="1" ht="30" customHeight="1" x14ac:dyDescent="0.25">
      <c r="B19" s="22" t="s">
        <v>3</v>
      </c>
      <c r="C19" s="24" t="s">
        <v>18</v>
      </c>
      <c r="D19" s="24" t="s">
        <v>28</v>
      </c>
      <c r="E19" s="24" t="s">
        <v>34</v>
      </c>
      <c r="F19" s="22">
        <v>1</v>
      </c>
      <c r="G19" s="25" t="s">
        <v>44</v>
      </c>
      <c r="H19" s="11">
        <v>2.99</v>
      </c>
      <c r="I19" s="11">
        <f>IFERROR(PopisNamirnica[KOLIČINA]*PopisNamirnica[JEDINIČNA CIJENA],"")</f>
        <v>2.99</v>
      </c>
      <c r="J19" s="24"/>
    </row>
    <row r="20" spans="2:10" s="1" customFormat="1" ht="30" customHeight="1" x14ac:dyDescent="0.25">
      <c r="B20" s="22"/>
      <c r="C20" s="24" t="s">
        <v>19</v>
      </c>
      <c r="D20" s="24" t="s">
        <v>26</v>
      </c>
      <c r="E20" s="24" t="s">
        <v>30</v>
      </c>
      <c r="F20" s="22">
        <v>1</v>
      </c>
      <c r="G20" s="25" t="s">
        <v>43</v>
      </c>
      <c r="H20" s="11">
        <v>4.99</v>
      </c>
      <c r="I20" s="11">
        <f>IFERROR(PopisNamirnica[KOLIČINA]*PopisNamirnica[JEDINIČNA CIJENA],"")</f>
        <v>4.99</v>
      </c>
      <c r="J20" s="24" t="s">
        <v>51</v>
      </c>
    </row>
    <row r="21" spans="2:10" s="1" customFormat="1" ht="30" customHeight="1" x14ac:dyDescent="0.25">
      <c r="B21" s="22"/>
      <c r="C21" s="24" t="s">
        <v>20</v>
      </c>
      <c r="D21" s="24" t="s">
        <v>27</v>
      </c>
      <c r="E21" s="24" t="s">
        <v>33</v>
      </c>
      <c r="F21" s="22">
        <v>10</v>
      </c>
      <c r="G21" s="25" t="s">
        <v>37</v>
      </c>
      <c r="H21" s="11">
        <v>7.99</v>
      </c>
      <c r="I21" s="11">
        <f>IFERROR(PopisNamirnica[KOLIČINA]*PopisNamirnica[JEDINIČNA CIJENA],"")</f>
        <v>79.900000000000006</v>
      </c>
      <c r="J21" s="24" t="s">
        <v>52</v>
      </c>
    </row>
    <row r="22" spans="2:10" s="1" customFormat="1" ht="30" customHeight="1" x14ac:dyDescent="0.25">
      <c r="B22" s="22"/>
      <c r="C22" s="24" t="s">
        <v>21</v>
      </c>
      <c r="D22" s="24" t="s">
        <v>29</v>
      </c>
      <c r="E22" s="24" t="s">
        <v>33</v>
      </c>
      <c r="F22" s="22">
        <v>6</v>
      </c>
      <c r="G22" s="25" t="s">
        <v>37</v>
      </c>
      <c r="H22" s="11">
        <v>8.99</v>
      </c>
      <c r="I22" s="11">
        <f>IFERROR(PopisNamirnica[KOLIČINA]*PopisNamirnica[JEDINIČNA CIJENA],"")</f>
        <v>53.94</v>
      </c>
      <c r="J22" s="24"/>
    </row>
    <row r="23" spans="2:10" s="1" customFormat="1" ht="30" customHeight="1" x14ac:dyDescent="0.25">
      <c r="B23" s="22"/>
      <c r="C23" s="24" t="s">
        <v>22</v>
      </c>
      <c r="D23" s="24" t="s">
        <v>29</v>
      </c>
      <c r="E23" s="24" t="s">
        <v>33</v>
      </c>
      <c r="F23" s="22">
        <v>5</v>
      </c>
      <c r="G23" s="25" t="s">
        <v>37</v>
      </c>
      <c r="H23" s="11">
        <v>10.99</v>
      </c>
      <c r="I23" s="11">
        <f>IFERROR(PopisNamirnica[KOLIČINA]*PopisNamirnica[JEDINIČNA CIJENA],"")</f>
        <v>54.95</v>
      </c>
      <c r="J23" s="24"/>
    </row>
  </sheetData>
  <mergeCells count="3">
    <mergeCell ref="B2:C3"/>
    <mergeCell ref="B1:J1"/>
    <mergeCell ref="B4:H4"/>
  </mergeCells>
  <conditionalFormatting sqref="B6:J23">
    <cfRule type="expression" dxfId="7" priority="1">
      <formula>$B6="Da"</formula>
    </cfRule>
  </conditionalFormatting>
  <conditionalFormatting sqref="I2:I4">
    <cfRule type="expression" dxfId="6" priority="2">
      <formula>SUM($D$3:$H$3)&lt;&gt;SUM($I$6:$I$23)</formula>
    </cfRule>
  </conditionalFormatting>
  <conditionalFormatting sqref="I4">
    <cfRule type="expression" dxfId="5" priority="3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Odaberite Da na popisu za kupljene stavke. Odaberite ODUSTANI, a zatim ALT + strelicu prema dolje da biste otvorili padajući izbornik i ENTER da biste odabrali stavku" sqref="B6:B23">
      <formula1>"Da"</formula1>
    </dataValidation>
    <dataValidation allowBlank="1" showInputMessage="1" showErrorMessage="1" prompt="Stvorite popis namirnica na radnom listu Popis namirnica. Upotrijebite stupac Kupljeno da biste označili stavke koje su kupljene" sqref="A1"/>
    <dataValidation allowBlank="1" showInputMessage="1" showErrorMessage="1" prompt="U ovom se retku nalazi slika" sqref="B1"/>
    <dataValidation allowBlank="1" showInputMessage="1" showErrorMessage="1" prompt="U ovoj se ćeliji automatski izračunava ukupni zbroj. Ako ukupni zbroj ne odgovara zbroju tablice, ispod će se prikazati tekst s porukom &quot;nije jednako&quot;" sqref="I3"/>
    <dataValidation allowBlank="1" showInputMessage="1" showErrorMessage="1" prompt="Tekst će se automatski prikazati ako zbroj tablice nije jednak ukupnom zbroju. To se događa kada je naziv kategorije u 2. retku promijenjen, no kategorija u stupcu E i dalje ima stari naziv" sqref="I4"/>
    <dataValidation allowBlank="1" showInputMessage="1" showErrorMessage="1" prompt="Kada za kupljene stavke u tom stupcu odaberete Da, stil fonta postaje precrtan. Pritisnite ALT + strelicu prema dolje da biste otvorili padajući popis; ENTER služi za odabir. Filtri naslova služe za pronalaženje određenih unosa" sqref="B5"/>
    <dataValidation allowBlank="1" showInputMessage="1" showErrorMessage="1" prompt="U ovaj stupac pod ovim naslovom unesite stavku" sqref="C5"/>
    <dataValidation allowBlank="1" showInputMessage="1" showErrorMessage="1" prompt="U ovaj stupac pod ovim naslovom unesite naziv trgovine" sqref="D5"/>
    <dataValidation allowBlank="1" showInputMessage="1" showErrorMessage="1" prompt="U ovom stupcu ispod ovoga naslova odaberite kategoriju. Pritisnite ALT + strelicu prema dolje da biste otvorili padajući popis; ENTER služi za odabir. Nazivi kategorija ispunjavaju se na temelju gore definiranih vrijednosti" sqref="E5"/>
    <dataValidation allowBlank="1" showInputMessage="1" showErrorMessage="1" prompt="U ovaj stupac pod ovim naslovom unesite količinu" sqref="F5"/>
    <dataValidation allowBlank="1" showInputMessage="1" showErrorMessage="1" prompt="U ovaj stupac pod ovim naslovom unesite jedinicu" sqref="G5"/>
    <dataValidation allowBlank="1" showInputMessage="1" showErrorMessage="1" prompt="U ovaj stupac pod ovim naslovom unesite jediničnu cijenu" sqref="H5"/>
    <dataValidation allowBlank="1" showInputMessage="1" showErrorMessage="1" prompt="Zbroj se automatski izračunava u ovom stupcu ispod ovog naslova" sqref="I5"/>
    <dataValidation allowBlank="1" showInputMessage="1" showErrorMessage="1" prompt="U ovaj stupac pod ovim naslovom unesite bilješke" sqref="J5"/>
    <dataValidation allowBlank="1" showInputMessage="1" showErrorMessage="1" prompt="U ovu ćeliju unesite kategoriju" sqref="D2:H2"/>
    <dataValidation allowBlank="1" showInputMessage="1" showErrorMessage="1" prompt="U ćeliji u nastavku automatski se izračunava ukupni zbroj" sqref="I2"/>
    <dataValidation allowBlank="1" showInputMessage="1" showErrorMessage="1" prompt="Ukupni iznos za gore navedenu kategoriju automatski se ažurira u ovoj ćeliji" sqref="D3:H3"/>
    <dataValidation allowBlank="1" showInputMessage="1" showErrorMessage="1" prompt="U ovoj je ćeliji naslov ovog radnog lista. Prilagodite kategorije u ćelijama na desnoj strani. Ukupni zbrojevi za svaku kategoriju automatski će se ažurirati tijekom dodavanja stavki u tablicu Popis namirnica u nastavku" sqref="B2:C3"/>
    <dataValidation type="list" errorStyle="warning" allowBlank="1" showInputMessage="1" showErrorMessage="1" error="Na popisu odaberite kategoriju. Odaberite ODUSTANI, a zatim ALT + strelicu prema dolje da biste otvorili padajući izbornik i ENTER da biste odabrali stavku" sqref="E6:E23">
      <formula1>TraženjeKategorije</formula1>
    </dataValidation>
  </dataValidations>
  <printOptions horizontalCentered="1"/>
  <pageMargins left="0.3" right="0.3" top="0.5" bottom="0.5" header="0.3" footer="0.3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14</vt:i4>
      </vt:variant>
    </vt:vector>
  </HeadingPairs>
  <TitlesOfParts>
    <vt:vector size="15" baseType="lpstr">
      <vt:lpstr>Popis namirnica</vt:lpstr>
      <vt:lpstr>'Popis namirnica'!Ispis_naslova</vt:lpstr>
      <vt:lpstr>Kategorija1</vt:lpstr>
      <vt:lpstr>Kategorija1Ukupno</vt:lpstr>
      <vt:lpstr>Kategorija2</vt:lpstr>
      <vt:lpstr>Kategorija2Ukupno</vt:lpstr>
      <vt:lpstr>Kategorija3</vt:lpstr>
      <vt:lpstr>Kategorija3Ukupno</vt:lpstr>
      <vt:lpstr>Kategorija4</vt:lpstr>
      <vt:lpstr>Kategorija4Ukupno</vt:lpstr>
      <vt:lpstr>Kategorija5</vt:lpstr>
      <vt:lpstr>Kategorija5Ukupno</vt:lpstr>
      <vt:lpstr>NaslovStupca1</vt:lpstr>
      <vt:lpstr>RegijaNaslovaStupca1..J3.1</vt:lpstr>
      <vt:lpstr>TraženjeKategorije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2017-06-14T13:02:51Z</dcterms:modified>
</cp:coreProperties>
</file>