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חוברת_עבודה_זו"/>
  <bookViews>
    <workbookView xWindow="930" yWindow="600" windowWidth="10785" windowHeight="7500" tabRatio="713"/>
  </bookViews>
  <sheets>
    <sheet name="נתוני הכנסות" sheetId="1" r:id="rId1"/>
    <sheet name="ליניארי" sheetId="8" r:id="rId2"/>
    <sheet name="לוגריתמי" sheetId="10" r:id="rId3"/>
    <sheet name="פולינומיאלי" sheetId="13" r:id="rId4"/>
    <sheet name="חזקה" sheetId="14" r:id="rId5"/>
    <sheet name="מעריכי" sheetId="12" r:id="rId6"/>
    <sheet name="ממוצע נע" sheetId="15" r:id="rId7"/>
  </sheets>
  <definedNames>
    <definedName name="_xlnm.Print_Titles" localSheetId="0">'נתוני הכנסות'!$3:$3</definedName>
    <definedName name="הכנסות">'נתוני הכנסות'!$C$4:$C$39</definedName>
    <definedName name="כותרת1">נתונים[[#Headers],[תקופה]]</definedName>
    <definedName name="נתוני_הכנסות">'נתוני הכנסות'!$B$3:$C$39</definedName>
  </definedNames>
  <calcPr calcId="171027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9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<sst xmlns="http://schemas.openxmlformats.org/spreadsheetml/2006/main" count="4" uniqueCount="4">
  <si>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הכנסות בסיסיות לפי תקופה</t>
  </si>
  <si>
    <t>כל הסכומים מוצגים באלפים</t>
  </si>
  <si>
    <t>תקופה</t>
  </si>
  <si>
    <t>הכנסות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</si>
</sst>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[$-409]mmm\-yy;@"/>
    <numFmt numFmtId="169" formatCode="[$-101040D]mmm\ yy;@"/>
  </numFmts>
  <fonts count="21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4" tint="-0.499984740745262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 readingOrder="2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9" fontId="7" fillId="0" borderId="0" applyFill="0" applyBorder="0" applyAlignment="0" applyProtection="0"/>
    <xf numFmtId="0" fontId="5" fillId="2" borderId="1" applyNumberFormat="0" applyAlignment="0" applyProtection="0"/>
    <xf numFmtId="0" fontId="6" fillId="3" borderId="2" applyNumberFormat="0" applyAlignment="0" applyProtection="0"/>
    <xf numFmtId="169" fontId="7" fillId="0" borderId="3">
      <alignment horizontal="center"/>
    </xf>
    <xf numFmtId="3" fontId="7" fillId="0" borderId="4">
      <alignment horizontal="left" indent="1"/>
    </xf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1" applyNumberFormat="0" applyAlignment="0" applyProtection="0"/>
    <xf numFmtId="0" fontId="16" fillId="2" borderId="8" applyNumberFormat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9">
    <xf numFmtId="0" fontId="0" fillId="0" borderId="0" xfId="0">
      <alignment wrapText="1" readingOrder="2"/>
    </xf>
    <xf numFmtId="0" fontId="0" fillId="0" borderId="0" xfId="0" applyFont="1" applyAlignment="1">
      <alignment horizontal="right" readingOrder="2"/>
    </xf>
    <xf numFmtId="168" fontId="20" fillId="0" borderId="0" xfId="0" applyNumberFormat="1" applyFont="1" applyBorder="1" applyAlignment="1">
      <alignment horizontal="right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>
      <alignment wrapText="1" readingOrder="2"/>
    </xf>
    <xf numFmtId="0" fontId="0" fillId="4" borderId="0" xfId="0" applyFont="1" applyFill="1" applyAlignment="1">
      <alignment horizontal="center" vertical="center" wrapText="1" readingOrder="2"/>
    </xf>
    <xf numFmtId="3" fontId="7" fillId="0" borderId="4" xfId="9">
      <alignment horizontal="left" indent="1"/>
    </xf>
    <xf numFmtId="169" fontId="7" fillId="0" borderId="3" xfId="8">
      <alignment horizontal="center"/>
    </xf>
    <xf numFmtId="0" fontId="0" fillId="0" borderId="0" xfId="0" applyFont="1" applyAlignment="1">
      <alignment horizontal="right" vertical="center" wrapText="1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6" builtinId="22" customBuiltin="1"/>
    <cellStyle name="Check Cell" xfId="7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9" builtinId="21" customBuiltin="1"/>
    <cellStyle name="Percent" xfId="5" builtinId="5" customBuiltin="1"/>
    <cellStyle name="Title" xfId="10" builtinId="15" customBuiltin="1"/>
    <cellStyle name="Total" xfId="24" builtinId="25" customBuiltin="1"/>
    <cellStyle name="Warning Text" xfId="21" builtinId="11" customBuiltin="1"/>
    <cellStyle name="הכנסות" xfId="9"/>
    <cellStyle name="תאריך" xfId="8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תחזית הכנסות: קו מגמה ליניארי</a:t>
            </a:r>
          </a:p>
        </c:rich>
      </c:tx>
      <c:layout>
        <c:manualLayout>
          <c:xMode val="edge"/>
          <c:yMode val="edge"/>
          <c:x val="0.2809271850325844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156261620348132E-2"/>
          <c:y val="0.1334744428132924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הכנסות'!$C$3</c:f>
              <c:strCache>
                <c:ptCount val="1"/>
                <c:pt idx="0">
                  <c:v>הכנסות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'נתוני הכנסות'!$B$4:$B$39</c:f>
              <c:numCache>
                <c:formatCode>[$-101040D]mmm\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'נתוני הכנסות'!$C$4:$C$39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259552"/>
        <c:axId val="1763261184"/>
      </c:lineChart>
      <c:dateAx>
        <c:axId val="176325955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תקופה</a:t>
                </a:r>
              </a:p>
            </c:rich>
          </c:tx>
          <c:layout>
            <c:manualLayout>
              <c:xMode val="edge"/>
              <c:yMode val="edge"/>
              <c:x val="0.47061317438732786"/>
              <c:y val="0.94561021397749012"/>
            </c:manualLayout>
          </c:layout>
          <c:overlay val="0"/>
        </c:title>
        <c:numFmt formatCode="[$-101040D]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118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763261184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הכנסות (אלפים)</a:t>
                </a:r>
              </a:p>
            </c:rich>
          </c:tx>
          <c:layout>
            <c:manualLayout>
              <c:xMode val="edge"/>
              <c:yMode val="edge"/>
              <c:x val="0.95506279398632543"/>
              <c:y val="0.357513768406067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595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תחזית הכנסות: קו מגמה לוגריתמי</a:t>
            </a:r>
          </a:p>
        </c:rich>
      </c:tx>
      <c:layout>
        <c:manualLayout>
          <c:xMode val="edge"/>
          <c:yMode val="edge"/>
          <c:x val="0.27935259902233006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223140540731262E-2"/>
          <c:y val="0.13485582098847815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הכנסות'!$C$3</c:f>
              <c:strCache>
                <c:ptCount val="1"/>
                <c:pt idx="0">
                  <c:v>הכנסות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'נתוני הכנסות'!$B$4:$B$39</c:f>
              <c:numCache>
                <c:formatCode>[$-101040D]mmm\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'נתוני הכנסות'!$C$4:$C$39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262272"/>
        <c:axId val="1763272064"/>
      </c:lineChart>
      <c:dateAx>
        <c:axId val="17632622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תקופה</a:t>
                </a:r>
              </a:p>
            </c:rich>
          </c:tx>
          <c:layout>
            <c:manualLayout>
              <c:xMode val="edge"/>
              <c:yMode val="edge"/>
              <c:x val="0.47245180184948454"/>
              <c:y val="0.94453507718314855"/>
            </c:manualLayout>
          </c:layout>
          <c:overlay val="0"/>
        </c:title>
        <c:numFmt formatCode="[$-101040D]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720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763272064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הכנסות (אלפים)</a:t>
                </a:r>
              </a:p>
            </c:rich>
          </c:tx>
          <c:layout>
            <c:manualLayout>
              <c:xMode val="edge"/>
              <c:yMode val="edge"/>
              <c:x val="0.95257405130460038"/>
              <c:y val="0.3735726678233017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227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תחזית הכנסות: קו מגמה פולינומיאלי</a:t>
            </a:r>
          </a:p>
        </c:rich>
      </c:tx>
      <c:layout>
        <c:manualLayout>
          <c:xMode val="edge"/>
          <c:yMode val="edge"/>
          <c:x val="0.26860344111587914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425188707668015E-2"/>
          <c:y val="0.13502540148583123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הכנסות'!$C$3</c:f>
              <c:strCache>
                <c:ptCount val="1"/>
                <c:pt idx="0">
                  <c:v>הכנסות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'נתוני הכנסות'!$B$4:$B$39</c:f>
              <c:numCache>
                <c:formatCode>[$-101040D]mmm\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'נתוני הכנסות'!$C$4:$C$39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263360"/>
        <c:axId val="1763264448"/>
      </c:lineChart>
      <c:dateAx>
        <c:axId val="17632633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תקופה</a:t>
                </a:r>
              </a:p>
            </c:rich>
          </c:tx>
          <c:layout>
            <c:manualLayout>
              <c:xMode val="edge"/>
              <c:yMode val="edge"/>
              <c:x val="0.46963930439408619"/>
              <c:y val="0.94671827038569334"/>
            </c:manualLayout>
          </c:layout>
          <c:overlay val="0"/>
        </c:title>
        <c:numFmt formatCode="[$-101040D]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444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76326444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הכנסות (אלפים)</a:t>
                </a:r>
              </a:p>
            </c:rich>
          </c:tx>
          <c:layout>
            <c:manualLayout>
              <c:xMode val="edge"/>
              <c:yMode val="edge"/>
              <c:x val="0.95395288618912299"/>
              <c:y val="0.3538621824814270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336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תחזית הכנסות: קו מגמה של חזקה</a:t>
            </a:r>
          </a:p>
        </c:rich>
      </c:tx>
      <c:layout>
        <c:manualLayout>
          <c:xMode val="edge"/>
          <c:yMode val="edge"/>
          <c:x val="0.29496730695633055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425188707668015E-2"/>
          <c:y val="0.13728528849148094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הכנסות'!$C$3</c:f>
              <c:strCache>
                <c:ptCount val="1"/>
                <c:pt idx="0">
                  <c:v>הכנסות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'נתוני הכנסות'!$B$4:$B$39</c:f>
              <c:numCache>
                <c:formatCode>[$-101040D]mmm\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'נתוני הכנסות'!$C$4:$C$39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265536"/>
        <c:axId val="1763268256"/>
      </c:lineChart>
      <c:dateAx>
        <c:axId val="176326553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תקופה</a:t>
                </a:r>
              </a:p>
            </c:rich>
          </c:tx>
          <c:layout>
            <c:manualLayout>
              <c:xMode val="edge"/>
              <c:yMode val="edge"/>
              <c:x val="0.4694054453120971"/>
              <c:y val="0.94823506383735934"/>
            </c:manualLayout>
          </c:layout>
          <c:overlay val="0"/>
        </c:title>
        <c:numFmt formatCode="[$-101040D]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82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763268256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הכנסות (אלפים)</a:t>
                </a:r>
              </a:p>
            </c:rich>
          </c:tx>
          <c:layout>
            <c:manualLayout>
              <c:xMode val="edge"/>
              <c:yMode val="edge"/>
              <c:x val="0.9636047303807812"/>
              <c:y val="0.3719412785266248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553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תחזית הכנסות: קו מגמה מעריכי</a:t>
            </a:r>
          </a:p>
        </c:rich>
      </c:tx>
      <c:layout>
        <c:manualLayout>
          <c:xMode val="edge"/>
          <c:yMode val="edge"/>
          <c:x val="0.29728320671394876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425188707668015E-2"/>
          <c:y val="0.12598585346323232"/>
          <c:w val="0.8624725115151711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הכנסות'!$C$3</c:f>
              <c:strCache>
                <c:ptCount val="1"/>
                <c:pt idx="0">
                  <c:v>הכנסות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'נתוני הכנסות'!$B$4:$B$39</c:f>
              <c:numCache>
                <c:formatCode>[$-101040D]mmm\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'נתוני הכנסות'!$C$4:$C$39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269344"/>
        <c:axId val="1763269888"/>
      </c:lineChart>
      <c:dateAx>
        <c:axId val="176326934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תקופה</a:t>
                </a:r>
              </a:p>
            </c:rich>
          </c:tx>
          <c:layout>
            <c:manualLayout>
              <c:xMode val="edge"/>
              <c:yMode val="edge"/>
              <c:x val="0.46949414673734552"/>
              <c:y val="0.94453507718314855"/>
            </c:manualLayout>
          </c:layout>
          <c:overlay val="0"/>
        </c:title>
        <c:numFmt formatCode="[$-101040D]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988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76326988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הכנסות (אלפים)</a:t>
                </a:r>
              </a:p>
            </c:rich>
          </c:tx>
          <c:layout>
            <c:manualLayout>
              <c:xMode val="edge"/>
              <c:yMode val="edge"/>
              <c:x val="0.9553317210736455"/>
              <c:y val="0.362901730504026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63269344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קו מגמה של הכנסות: ממוצע נע</a:t>
            </a:r>
          </a:p>
        </c:rich>
      </c:tx>
      <c:layout>
        <c:manualLayout>
          <c:xMode val="edge"/>
          <c:yMode val="edge"/>
          <c:x val="0.3134343574168017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811767324327488E-2"/>
          <c:y val="0.13276551448018151"/>
          <c:w val="0.8693419320516683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הכנסות'!$C$3</c:f>
              <c:strCache>
                <c:ptCount val="1"/>
                <c:pt idx="0">
                  <c:v>הכנסות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'נתוני הכנסות'!$B$4:$B$39</c:f>
              <c:numCache>
                <c:formatCode>[$-101040D]mmm\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'נתוני הכנסות'!$C$4:$C$39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272608"/>
        <c:axId val="1839741760"/>
      </c:lineChart>
      <c:dateAx>
        <c:axId val="176327260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תקופה</a:t>
                </a:r>
              </a:p>
            </c:rich>
          </c:tx>
          <c:layout>
            <c:manualLayout>
              <c:xMode val="edge"/>
              <c:yMode val="edge"/>
              <c:x val="0.47096917435475683"/>
              <c:y val="0.94670919524889896"/>
            </c:manualLayout>
          </c:layout>
          <c:overlay val="0"/>
        </c:title>
        <c:numFmt formatCode="[$-101040D]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83974176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839741760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הכנסות (אלפים)</a:t>
                </a:r>
              </a:p>
            </c:rich>
          </c:tx>
          <c:layout>
            <c:manualLayout>
              <c:xMode val="edge"/>
              <c:yMode val="edge"/>
              <c:x val="0.9636047303807812"/>
              <c:y val="0.360641843498376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63272608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קו מגמה ליניארי של תחזית הכנסות המציג הכנסות ביחס לתקופה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קו מגמה לוגריתמי של תחזית הכנסות המציג הכנסות ביחס לתקופה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קו מגמה פולינומיאלי של תחזית הכנסות המציג הכנסות ביחס לתקופה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קו מגמה של חזקה של תחזית הכנסות המציג הכנסות ביחס לתקופה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קו מגמה מעריכי של תחזית הכנסות המציג הכנסות ביחס לתקופ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קו מגמה של ממוצע נע של תחזית הכנסות המציג הכנסות ביחס לתקופה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נתונים" displayName="נתונים" ref="B3:C39" headerRowDxfId="3" dataDxfId="2" totalsRowDxfId="1" headerRowCellStyle="Normal">
  <autoFilter ref="B3:C39"/>
  <tableColumns count="2">
    <tableColumn id="1" name="תקופה" totalsRowLabel="סה&quot;כ" dataCellStyle="תאריך"/>
    <tableColumn id="2" name="הכנסות" totalsRowFunction="sum" totalsRowDxfId="0" dataCellStyle="הכנסות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הזן נתוני תקופות והכנסות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C39"/>
  <sheetViews>
    <sheetView showGridLines="0" rightToLeft="1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2"/>
  <cols>
    <col min="1" max="1" width="2.625" style="4" customWidth="1"/>
    <col min="2" max="2" width="17.5" style="4" customWidth="1"/>
    <col min="3" max="3" width="16.375" style="4" customWidth="1"/>
    <col min="4" max="4" width="2.625" style="4" customWidth="1"/>
    <col min="5" max="16384" width="9" style="4"/>
  </cols>
  <sheetData>
    <row r="1" spans="1:3" ht="38.25" customHeight="1" x14ac:dyDescent="0.2">
      <c r="A1" s="3"/>
      <c r="B1" s="2" t="s">
        <v>0</v>
      </c>
      <c r="C1" s="1"/>
    </row>
    <row r="2" spans="1:3" ht="30" customHeight="1" x14ac:dyDescent="0.2">
      <c r="A2" s="3"/>
      <c r="B2" s="8" t="s">
        <v>1</v>
      </c>
      <c r="C2" s="8"/>
    </row>
    <row r="3" spans="1:3" ht="30" customHeight="1" x14ac:dyDescent="0.2">
      <c r="A3" s="3"/>
      <c r="B3" s="5" t="s">
        <v>2</v>
      </c>
      <c r="C3" s="5" t="s">
        <v>3</v>
      </c>
    </row>
    <row r="4" spans="1:3" ht="30" customHeight="1" x14ac:dyDescent="0.2">
      <c r="A4" s="3"/>
      <c r="B4" s="7">
        <f ca="1">DATE(YEAR(TODAY()-600),1,1)</f>
        <v>42370</v>
      </c>
      <c r="C4" s="6">
        <v>41</v>
      </c>
    </row>
    <row r="5" spans="1:3" ht="30" customHeight="1" x14ac:dyDescent="0.2">
      <c r="A5" s="3"/>
      <c r="B5" s="7">
        <f ca="1">DATE(YEAR(TODAY()-600),2,1)</f>
        <v>42401</v>
      </c>
      <c r="C5" s="6">
        <v>40</v>
      </c>
    </row>
    <row r="6" spans="1:3" ht="30" customHeight="1" x14ac:dyDescent="0.2">
      <c r="A6" s="3"/>
      <c r="B6" s="7">
        <f ca="1">DATE(YEAR(TODAY()-600),3,1)</f>
        <v>42430</v>
      </c>
      <c r="C6" s="6">
        <v>38</v>
      </c>
    </row>
    <row r="7" spans="1:3" ht="30" customHeight="1" x14ac:dyDescent="0.2">
      <c r="A7" s="3"/>
      <c r="B7" s="7">
        <f ca="1">DATE(YEAR(TODAY()-600),4,1)</f>
        <v>42461</v>
      </c>
      <c r="C7" s="6">
        <v>37</v>
      </c>
    </row>
    <row r="8" spans="1:3" ht="30" customHeight="1" x14ac:dyDescent="0.2">
      <c r="A8" s="3"/>
      <c r="B8" s="7">
        <f ca="1">DATE(YEAR(TODAY()-600),5,1)</f>
        <v>42491</v>
      </c>
      <c r="C8" s="6">
        <v>37</v>
      </c>
    </row>
    <row r="9" spans="1:3" ht="30" customHeight="1" x14ac:dyDescent="0.2">
      <c r="A9" s="3"/>
      <c r="B9" s="7">
        <f ca="1">DATE(YEAR(TODAY()-600),6,1)</f>
        <v>42522</v>
      </c>
      <c r="C9" s="6">
        <v>36</v>
      </c>
    </row>
    <row r="10" spans="1:3" ht="30" customHeight="1" x14ac:dyDescent="0.2">
      <c r="A10" s="3"/>
      <c r="B10" s="7">
        <f ca="1">DATE(YEAR(TODAY()-600),7,1)</f>
        <v>42552</v>
      </c>
      <c r="C10" s="6">
        <v>38</v>
      </c>
    </row>
    <row r="11" spans="1:3" ht="30" customHeight="1" x14ac:dyDescent="0.2">
      <c r="A11" s="3"/>
      <c r="B11" s="7">
        <f ca="1">DATE(YEAR(TODAY()-600),8,1)</f>
        <v>42583</v>
      </c>
      <c r="C11" s="6">
        <v>37</v>
      </c>
    </row>
    <row r="12" spans="1:3" ht="30" customHeight="1" x14ac:dyDescent="0.2">
      <c r="A12" s="3"/>
      <c r="B12" s="7">
        <f ca="1">DATE(YEAR(TODAY()-600),9,1)</f>
        <v>42614</v>
      </c>
      <c r="C12" s="6">
        <v>38</v>
      </c>
    </row>
    <row r="13" spans="1:3" ht="30" customHeight="1" x14ac:dyDescent="0.2">
      <c r="A13" s="3"/>
      <c r="B13" s="7">
        <f ca="1">DATE(YEAR(TODAY()-600),10,1)</f>
        <v>42644</v>
      </c>
      <c r="C13" s="6">
        <v>44</v>
      </c>
    </row>
    <row r="14" spans="1:3" ht="30" customHeight="1" x14ac:dyDescent="0.2">
      <c r="A14" s="3"/>
      <c r="B14" s="7">
        <f ca="1">DATE(YEAR(TODAY()-600),11,1)</f>
        <v>42675</v>
      </c>
      <c r="C14" s="6">
        <v>45</v>
      </c>
    </row>
    <row r="15" spans="1:3" ht="30" customHeight="1" x14ac:dyDescent="0.2">
      <c r="A15" s="3"/>
      <c r="B15" s="7">
        <f ca="1">DATE(YEAR(TODAY()-600),12,1)</f>
        <v>42705</v>
      </c>
      <c r="C15" s="6">
        <v>42</v>
      </c>
    </row>
    <row r="16" spans="1:3" ht="30" customHeight="1" x14ac:dyDescent="0.2">
      <c r="A16" s="3"/>
      <c r="B16" s="7">
        <f ca="1">DATE(YEAR(TODAY()-300),1,1)</f>
        <v>42736</v>
      </c>
      <c r="C16" s="6">
        <v>37</v>
      </c>
    </row>
    <row r="17" spans="1:3" ht="30" customHeight="1" x14ac:dyDescent="0.2">
      <c r="A17" s="3"/>
      <c r="B17" s="7">
        <f ca="1">DATE(YEAR(TODAY()-300),2,1)</f>
        <v>42767</v>
      </c>
      <c r="C17" s="6">
        <v>39</v>
      </c>
    </row>
    <row r="18" spans="1:3" ht="30" customHeight="1" x14ac:dyDescent="0.2">
      <c r="A18" s="3"/>
      <c r="B18" s="7">
        <f ca="1">DATE(YEAR(TODAY()-300),3,1)</f>
        <v>42795</v>
      </c>
      <c r="C18" s="6">
        <v>38</v>
      </c>
    </row>
    <row r="19" spans="1:3" ht="30" customHeight="1" x14ac:dyDescent="0.2">
      <c r="A19" s="3"/>
      <c r="B19" s="7">
        <f ca="1">DATE(YEAR(TODAY()-300),4,1)</f>
        <v>42826</v>
      </c>
      <c r="C19" s="6">
        <v>43</v>
      </c>
    </row>
    <row r="20" spans="1:3" ht="30" customHeight="1" x14ac:dyDescent="0.2">
      <c r="A20" s="3"/>
      <c r="B20" s="7">
        <f ca="1">DATE(YEAR(TODAY()-300),5,1)</f>
        <v>42856</v>
      </c>
      <c r="C20" s="6">
        <v>42</v>
      </c>
    </row>
    <row r="21" spans="1:3" ht="30" customHeight="1" x14ac:dyDescent="0.2">
      <c r="A21" s="3"/>
      <c r="B21" s="7">
        <f ca="1">DATE(YEAR(TODAY()-300),6,1)</f>
        <v>42887</v>
      </c>
      <c r="C21" s="6">
        <v>39</v>
      </c>
    </row>
    <row r="22" spans="1:3" ht="30" customHeight="1" x14ac:dyDescent="0.2">
      <c r="A22" s="3"/>
      <c r="B22" s="7">
        <f ca="1">DATE(YEAR(TODAY()-300),7,1)</f>
        <v>42917</v>
      </c>
      <c r="C22" s="6">
        <v>40</v>
      </c>
    </row>
    <row r="23" spans="1:3" ht="30" customHeight="1" x14ac:dyDescent="0.2">
      <c r="A23" s="3"/>
      <c r="B23" s="7">
        <f ca="1">DATE(YEAR(TODAY()-300),8,1)</f>
        <v>42948</v>
      </c>
      <c r="C23" s="6">
        <v>43</v>
      </c>
    </row>
    <row r="24" spans="1:3" ht="30" customHeight="1" x14ac:dyDescent="0.2">
      <c r="A24" s="3"/>
      <c r="B24" s="7">
        <f ca="1">DATE(YEAR(TODAY()-300),9,1)</f>
        <v>42979</v>
      </c>
      <c r="C24" s="6">
        <v>46</v>
      </c>
    </row>
    <row r="25" spans="1:3" ht="30" customHeight="1" x14ac:dyDescent="0.2">
      <c r="A25" s="3"/>
      <c r="B25" s="7">
        <f ca="1">DATE(YEAR(TODAY()-300),10,1)</f>
        <v>43009</v>
      </c>
      <c r="C25" s="6">
        <v>48</v>
      </c>
    </row>
    <row r="26" spans="1:3" ht="30" customHeight="1" x14ac:dyDescent="0.2">
      <c r="A26" s="3"/>
      <c r="B26" s="7">
        <f ca="1">DATE(YEAR(TODAY()-300),11,1)</f>
        <v>43040</v>
      </c>
      <c r="C26" s="6">
        <v>46</v>
      </c>
    </row>
    <row r="27" spans="1:3" ht="30" customHeight="1" x14ac:dyDescent="0.2">
      <c r="A27" s="3"/>
      <c r="B27" s="7">
        <f t="shared" ref="B27" ca="1" si="0">DATE(YEAR(TODAY()-300),12,1)</f>
        <v>43070</v>
      </c>
      <c r="C27" s="6">
        <v>48</v>
      </c>
    </row>
    <row r="28" spans="1:3" ht="30" customHeight="1" x14ac:dyDescent="0.2">
      <c r="A28" s="3"/>
      <c r="B28" s="7">
        <f ca="1">DATE(YEAR(TODAY()-1),1,1)</f>
        <v>43101</v>
      </c>
      <c r="C28" s="6">
        <v>41</v>
      </c>
    </row>
    <row r="29" spans="1:3" ht="30" customHeight="1" x14ac:dyDescent="0.2">
      <c r="A29" s="3"/>
      <c r="B29" s="7">
        <f ca="1">DATE(YEAR(TODAY()-1),2,1)</f>
        <v>43132</v>
      </c>
      <c r="C29" s="6">
        <v>40</v>
      </c>
    </row>
    <row r="30" spans="1:3" ht="30" customHeight="1" x14ac:dyDescent="0.2">
      <c r="A30" s="3"/>
      <c r="B30" s="7">
        <f ca="1">DATE(YEAR(TODAY()-1),3,1)</f>
        <v>43160</v>
      </c>
      <c r="C30" s="6">
        <v>41</v>
      </c>
    </row>
    <row r="31" spans="1:3" ht="30" customHeight="1" x14ac:dyDescent="0.2">
      <c r="A31" s="3"/>
      <c r="B31" s="7">
        <f ca="1">DATE(YEAR(TODAY()-1),4,1)</f>
        <v>43191</v>
      </c>
      <c r="C31" s="6">
        <v>40</v>
      </c>
    </row>
    <row r="32" spans="1:3" ht="30" customHeight="1" x14ac:dyDescent="0.2">
      <c r="A32" s="3"/>
      <c r="B32" s="7">
        <f ca="1">DATE(YEAR(TODAY()-1),5,1)</f>
        <v>43221</v>
      </c>
      <c r="C32" s="6">
        <v>43</v>
      </c>
    </row>
    <row r="33" spans="1:3" ht="30" customHeight="1" x14ac:dyDescent="0.2">
      <c r="A33" s="3"/>
      <c r="B33" s="7">
        <f ca="1">DATE(YEAR(TODAY()-1),6,1)</f>
        <v>43252</v>
      </c>
      <c r="C33" s="6">
        <v>47</v>
      </c>
    </row>
    <row r="34" spans="1:3" ht="30" customHeight="1" x14ac:dyDescent="0.2">
      <c r="A34" s="3"/>
      <c r="B34" s="7">
        <f ca="1">DATE(YEAR(TODAY()-1),7,1)</f>
        <v>43282</v>
      </c>
      <c r="C34" s="6">
        <v>49</v>
      </c>
    </row>
    <row r="35" spans="1:3" ht="30" customHeight="1" x14ac:dyDescent="0.2">
      <c r="A35" s="3"/>
      <c r="B35" s="7">
        <f ca="1">DATE(YEAR(TODAY()-1),8,1)</f>
        <v>43313</v>
      </c>
      <c r="C35" s="6">
        <v>50</v>
      </c>
    </row>
    <row r="36" spans="1:3" ht="30" customHeight="1" x14ac:dyDescent="0.2">
      <c r="A36" s="3"/>
      <c r="B36" s="7">
        <f ca="1">DATE(YEAR(TODAY()-1),9,1)</f>
        <v>43344</v>
      </c>
      <c r="C36" s="6">
        <v>52</v>
      </c>
    </row>
    <row r="37" spans="1:3" ht="30" customHeight="1" x14ac:dyDescent="0.2">
      <c r="A37" s="3"/>
      <c r="B37" s="7">
        <f ca="1">DATE(YEAR(TODAY()-1),10,1)</f>
        <v>43374</v>
      </c>
      <c r="C37" s="6">
        <v>57</v>
      </c>
    </row>
    <row r="38" spans="1:3" ht="30" customHeight="1" x14ac:dyDescent="0.2">
      <c r="A38" s="3"/>
      <c r="B38" s="7">
        <f ca="1">DATE(YEAR(TODAY()-1),11,1)</f>
        <v>43405</v>
      </c>
      <c r="C38" s="6">
        <v>56</v>
      </c>
    </row>
    <row r="39" spans="1:3" ht="30" customHeight="1" x14ac:dyDescent="0.2">
      <c r="A39" s="3"/>
      <c r="B39" s="7">
        <f t="shared" ref="B39" ca="1" si="1">DATE(YEAR(TODAY()-1),12,1)</f>
        <v>43435</v>
      </c>
      <c r="C39" s="6">
        <v>62</v>
      </c>
    </row>
  </sheetData>
  <mergeCells count="1">
    <mergeCell ref="B2:C2"/>
  </mergeCells>
  <phoneticPr fontId="1" type="noConversion"/>
  <dataValidations count="5">
    <dataValidation type="decimal" allowBlank="1" showErrorMessage="1" error="הזן מספר חוקי בין (10,000,000) ל- 10,000,000." sqref="C4:C39">
      <formula1>-10000000</formula1>
      <formula2>10000000</formula2>
    </dataValidation>
    <dataValidation allowBlank="1" showInputMessage="1" showErrorMessage="1" prompt="צור תרשים מגמת הכנסות בחוברת עבודה זו. הזן פרטי הכנסות בטבלת הנתונים בגליון עבודה זה. תרשימי ההכנסות מתעדכנים באופן אוטומטי בגליונות עבודה אחרים" sqref="A1"/>
    <dataValidation allowBlank="1" showInputMessage="1" showErrorMessage="1" prompt="הכותרת של גליון עבודה זה מופיעה בתא זה. הזן פרטי הכנסות בטבלה החל מתא B3" sqref="B1"/>
    <dataValidation allowBlank="1" showInputMessage="1" showErrorMessage="1" prompt="הזן תקופה בעמודה זו תחת כותרת זו השתמש במסנן הכותרת כדי למצוא ערכים ספציפיים" sqref="B3"/>
    <dataValidation allowBlank="1" showInputMessage="1" showErrorMessage="1" prompt="הזן סכום הכנסות בעמודה זו תחת כותרת זו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נתוני הכנסות</vt:lpstr>
      <vt:lpstr>ליניארי</vt:lpstr>
      <vt:lpstr>לוגריתמי</vt:lpstr>
      <vt:lpstr>פולינומיאלי</vt:lpstr>
      <vt:lpstr>חזקה</vt:lpstr>
      <vt:lpstr>מעריכי</vt:lpstr>
      <vt:lpstr>ממוצע נע</vt:lpstr>
      <vt:lpstr>'נתוני הכנסות'!Print_Titles</vt:lpstr>
      <vt:lpstr>הכנסות</vt:lpstr>
      <vt:lpstr>כותרת1</vt:lpstr>
      <vt:lpstr>נתוני_הכנסות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2018-06-08T00:47:51Z</dcterms:created>
  <dcterms:modified xsi:type="dcterms:W3CDTF">2018-06-08T00:47:52Z</dcterms:modified>
</cp:coreProperties>
</file>