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62E7BA78-DE9C-4F3D-9F0B-7FA9830F2F59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תזרים מזומנים" sheetId="1" r:id="rId1"/>
    <sheet name="הכנסות חודשיות" sheetId="3" r:id="rId2"/>
    <sheet name="הוצאות חודשיות" sheetId="4" r:id="rId3"/>
    <sheet name="נתוני תרשים" sheetId="2" state="hidden" r:id="rId4"/>
  </sheets>
  <definedNames>
    <definedName name="BudgetTitle">'תזרים מזומנים'!$B$2</definedName>
    <definedName name="_xlnm.Print_Titles" localSheetId="2">'הוצאות חודשיות'!$5:$5</definedName>
    <definedName name="_xlnm.Print_Titles" localSheetId="1">'הכנסות חודשיות'!$5:$5</definedName>
    <definedName name="_xlnm.Print_Titles" localSheetId="0">'תזרים מזומנים'!$6:$6</definedName>
    <definedName name="חודש">'תזרים מזומנים'!$B$3</definedName>
    <definedName name="שם">'תזרים מזומנים'!$B$1</definedName>
    <definedName name="שנה">'תזרים מזומנים'!$B$4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1" i="3"/>
  <c r="E8" i="3" l="1"/>
  <c r="E7" i="3"/>
  <c r="E6" i="3"/>
  <c r="C9" i="3" l="1"/>
  <c r="D9" i="3"/>
  <c r="B2" i="4" l="1"/>
  <c r="B1" i="4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3" l="1"/>
  <c r="B4" i="4"/>
  <c r="B3" i="3"/>
  <c r="B3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<sst xmlns="http://schemas.openxmlformats.org/spreadsheetml/2006/main" count="49" uniqueCount="37">
  <si>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שם</t>
  </si>
  <si>
    <t>תקציב משפחתי</t>
  </si>
  <si>
    <t>הערה: טבלת תזרים המזומנים מחושבת באופן אוטומטי בהתבסס על הערכים מגליונות העבודה 'הכנסות חודשיות' ו'הוצאות חודשיות'</t>
  </si>
  <si>
    <t>תזרים מזומנים</t>
  </si>
  <si>
    <t>סה"כ הכנסות</t>
  </si>
  <si>
    <t>סה"כ הוצאות</t>
  </si>
  <si>
    <t>סה"כ מזומנים</t>
  </si>
  <si>
    <t>צפוי</t>
  </si>
  <si>
    <t>בפועל</t>
  </si>
  <si>
    <t>שונות</t>
  </si>
  <si>
    <t>הכנסות חודשיות</t>
  </si>
  <si>
    <t>הכנסה 1</t>
  </si>
  <si>
    <t>הכנסה 2</t>
  </si>
  <si>
    <t>הכנסות אחרות</t>
  </si>
  <si>
    <t>הוצאות חודשיות</t>
  </si>
  <si>
    <t>דיור</t>
  </si>
  <si>
    <t>מצרכים</t>
  </si>
  <si>
    <t>טלפון</t>
  </si>
  <si>
    <t>חשמל / גז</t>
  </si>
  <si>
    <t>מים / ביוב / אשפה</t>
  </si>
  <si>
    <t>טלוויזיה בכבלים</t>
  </si>
  <si>
    <t>אינטרנט</t>
  </si>
  <si>
    <t>תחזוקה / תיקונים</t>
  </si>
  <si>
    <t>טיפול בילדים</t>
  </si>
  <si>
    <t>שכר לימוד</t>
  </si>
  <si>
    <t>חיות מחמד</t>
  </si>
  <si>
    <t>תחבורה</t>
  </si>
  <si>
    <t>טיפוח אישי</t>
  </si>
  <si>
    <t>ביטוח</t>
  </si>
  <si>
    <t>כרטיסי אשראי</t>
  </si>
  <si>
    <t>הלוואות</t>
  </si>
  <si>
    <t>מסים</t>
  </si>
  <si>
    <t>מתנות / צדקה</t>
  </si>
  <si>
    <t>חסכונות</t>
  </si>
  <si>
    <t>אחר</t>
  </si>
  <si>
    <t>נתוני תרשים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</si>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</sst>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 &quot;₪&quot;\ * #,##0_ ;_ &quot;₪&quot;\ * \-#,##0_ ;_ &quot;₪&quot;\ * &quot;-&quot;_ ;_ @_ "/>
    <numFmt numFmtId="165" formatCode="_ &quot;₪&quot;\ * #,##0.00_ ;_ &quot;₪&quot;\ * \-#,##0.00_ ;_ &quot;₪&quot;\ * &quot;-&quot;??_ ;_ @_ "/>
  </numFmts>
  <fonts count="23" x14ac:knownFonts="1">
    <font>
      <b/>
      <sz val="13"/>
      <color theme="2" tint="-0.749961851863155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3"/>
      <color theme="2" tint="-0.749961851863155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theme="1" tint="0.34998626667073579"/>
      <name val="Tahoma"/>
      <family val="2"/>
    </font>
    <font>
      <sz val="11"/>
      <color rgb="FF006100"/>
      <name val="Tahoma"/>
      <family val="2"/>
    </font>
    <font>
      <b/>
      <sz val="25"/>
      <color theme="4" tint="-0.24994659260841701"/>
      <name val="Tahoma"/>
      <family val="2"/>
    </font>
    <font>
      <b/>
      <sz val="25"/>
      <color theme="5" tint="-0.499984740745262"/>
      <name val="Tahoma"/>
      <family val="2"/>
    </font>
    <font>
      <b/>
      <sz val="25"/>
      <color theme="6" tint="-0.499984740745262"/>
      <name val="Tahoma"/>
      <family val="2"/>
    </font>
    <font>
      <b/>
      <sz val="20"/>
      <color theme="5" tint="-0.499984740745262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31"/>
      <color theme="4" tint="-0.24994659260841701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20"/>
      <color theme="1" tint="0.499984740745262"/>
      <name val="Tahoma"/>
      <family val="2"/>
    </font>
    <font>
      <i/>
      <sz val="11"/>
      <color theme="0"/>
      <name val="Tahoma"/>
      <family val="2"/>
    </font>
    <font>
      <b/>
      <sz val="13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Protection="0"/>
    <xf numFmtId="0" fontId="20" fillId="0" borderId="1">
      <alignment horizontal="left" vertical="center"/>
    </xf>
    <xf numFmtId="0" fontId="3" fillId="0" borderId="0"/>
    <xf numFmtId="3" fontId="3" fillId="0" borderId="0">
      <alignment horizontal="left"/>
    </xf>
    <xf numFmtId="3" fontId="3" fillId="0" borderId="0">
      <alignment horizontal="left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2" applyNumberFormat="0" applyAlignment="0" applyProtection="0"/>
    <xf numFmtId="0" fontId="16" fillId="6" borderId="3" applyNumberFormat="0" applyAlignment="0" applyProtection="0"/>
    <xf numFmtId="0" fontId="5" fillId="6" borderId="2" applyNumberFormat="0" applyAlignment="0" applyProtection="0"/>
    <xf numFmtId="0" fontId="14" fillId="0" borderId="4" applyNumberFormat="0" applyFill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3" fillId="8" borderId="6" applyNumberFormat="0" applyFont="0" applyAlignment="0" applyProtection="0"/>
    <xf numFmtId="0" fontId="18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0" fillId="0" borderId="0" xfId="0" applyAlignment="1">
      <alignment horizontal="right" readingOrder="2"/>
    </xf>
    <xf numFmtId="0" fontId="12" fillId="0" borderId="0" xfId="5" applyAlignment="1">
      <alignment horizontal="right" vertical="center" readingOrder="2"/>
    </xf>
    <xf numFmtId="3" fontId="0" fillId="0" borderId="0" xfId="0" applyNumberFormat="1" applyAlignment="1">
      <alignment horizontal="right" readingOrder="2"/>
    </xf>
    <xf numFmtId="0" fontId="17" fillId="0" borderId="0" xfId="1" applyAlignment="1">
      <alignment horizontal="right" vertical="center" readingOrder="2"/>
    </xf>
    <xf numFmtId="0" fontId="12" fillId="0" borderId="0" xfId="5" applyAlignment="1">
      <alignment horizontal="right" readingOrder="2"/>
    </xf>
    <xf numFmtId="0" fontId="20" fillId="0" borderId="1" xfId="7" applyAlignment="1">
      <alignment horizontal="right" vertical="center" readingOrder="2"/>
    </xf>
    <xf numFmtId="0" fontId="7" fillId="0" borderId="0" xfId="6" applyAlignment="1">
      <alignment horizontal="right" readingOrder="2"/>
    </xf>
    <xf numFmtId="0" fontId="9" fillId="0" borderId="0" xfId="2" applyBorder="1" applyAlignment="1">
      <alignment horizontal="right" readingOrder="2"/>
    </xf>
    <xf numFmtId="0" fontId="0" fillId="0" borderId="0" xfId="0" applyFont="1" applyBorder="1" applyAlignment="1">
      <alignment horizontal="right" readingOrder="2"/>
    </xf>
    <xf numFmtId="0" fontId="0" fillId="0" borderId="0" xfId="8" applyFont="1" applyBorder="1" applyAlignment="1">
      <alignment horizontal="right" readingOrder="2"/>
    </xf>
    <xf numFmtId="3" fontId="0" fillId="0" borderId="0" xfId="9" applyFont="1" applyBorder="1" applyAlignment="1">
      <alignment horizontal="left" readingOrder="2"/>
    </xf>
    <xf numFmtId="0" fontId="0" fillId="0" borderId="0" xfId="0" applyNumberFormat="1" applyAlignment="1">
      <alignment horizontal="right" readingOrder="2"/>
    </xf>
    <xf numFmtId="0" fontId="10" fillId="0" borderId="0" xfId="3" applyAlignment="1">
      <alignment horizontal="right" readingOrder="2"/>
    </xf>
    <xf numFmtId="0" fontId="0" fillId="0" borderId="0" xfId="8" applyFont="1" applyAlignment="1">
      <alignment horizontal="right" readingOrder="2"/>
    </xf>
    <xf numFmtId="3" fontId="3" fillId="0" borderId="0" xfId="9" applyAlignment="1">
      <alignment horizontal="left" readingOrder="2"/>
    </xf>
    <xf numFmtId="0" fontId="3" fillId="0" borderId="0" xfId="8" applyAlignment="1">
      <alignment horizontal="right" readingOrder="2"/>
    </xf>
    <xf numFmtId="0" fontId="11" fillId="0" borderId="0" xfId="4" applyAlignment="1">
      <alignment horizontal="right" readingOrder="2"/>
    </xf>
    <xf numFmtId="0" fontId="9" fillId="0" borderId="0" xfId="2" applyAlignment="1">
      <alignment horizontal="right" readingOrder="2"/>
    </xf>
    <xf numFmtId="3" fontId="0" fillId="0" borderId="0" xfId="0" applyNumberFormat="1" applyFont="1" applyBorder="1" applyAlignment="1">
      <alignment horizontal="left" readingOrder="2"/>
    </xf>
    <xf numFmtId="0" fontId="21" fillId="0" borderId="0" xfId="6" applyFont="1" applyAlignment="1">
      <alignment horizontal="right" readingOrder="2"/>
    </xf>
    <xf numFmtId="0" fontId="22" fillId="0" borderId="0" xfId="0" applyFont="1" applyAlignment="1">
      <alignment horizontal="right" readingOrder="2"/>
    </xf>
    <xf numFmtId="0" fontId="3" fillId="0" borderId="0" xfId="8" applyAlignment="1">
      <alignment horizontal="right"/>
    </xf>
    <xf numFmtId="3" fontId="3" fillId="0" borderId="0" xfId="10" applyAlignment="1">
      <alignment horizontal="left" indent="1" readingOrder="2"/>
    </xf>
    <xf numFmtId="3" fontId="3" fillId="0" borderId="0" xfId="9">
      <alignment horizontal="left"/>
    </xf>
    <xf numFmtId="3" fontId="0" fillId="0" borderId="0" xfId="10" applyFont="1" applyBorder="1" applyAlignment="1">
      <alignment horizontal="left" indent="1" readingOrder="2"/>
    </xf>
    <xf numFmtId="0" fontId="22" fillId="0" borderId="0" xfId="0" applyFont="1" applyAlignment="1">
      <alignment horizontal="left" readingOrder="2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numFmt numFmtId="3" formatCode="#,##0"/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bottom" textRotation="0" wrapText="0" indent="1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numFmt numFmtId="3" formatCode="#,##0"/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numFmt numFmtId="3" formatCode="#,##0"/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numFmt numFmtId="3" formatCode="#,##0"/>
      <alignment horizontal="left" vertical="bottom" textRotation="0" wrapText="0" indent="0" justifyLastLine="0" shrinkToFit="0" readingOrder="2"/>
    </dxf>
    <dxf>
      <alignment horizontal="left" vertical="bottom" textRotation="0" wrapText="0" indent="1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numFmt numFmtId="3" formatCode="#,##0"/>
      <alignment horizontal="lef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numFmt numFmtId="3" formatCode="#,##0"/>
      <alignment horizontal="lef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Tahoma"/>
        <family val="2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alignment horizontal="left" vertical="bottom" textRotation="0" wrapText="0" indent="0" justifyLastLine="0" shrinkToFit="0" readingOrder="2"/>
    </dxf>
    <dxf>
      <alignment horizontal="left" vertical="bottom" textRotation="0" wrapText="0" indent="1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alignment horizontal="lef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alignment horizontal="lef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alignment horizontal="right" vertical="bottom" textRotation="0" wrapText="0" indent="0" justifyLastLine="0" shrinkToFit="0" readingOrder="2"/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5"/>
      <tableStyleElement type="headerRow" dxfId="24"/>
      <tableStyleElement type="totalRow" dxfId="23"/>
    </tableStyle>
    <tableStyle name="Family budget monthly expense" pivot="0" count="3" xr9:uid="{00000000-0011-0000-FFFF-FFFF01000000}">
      <tableStyleElement type="wholeTable" dxfId="22"/>
      <tableStyleElement type="headerRow" dxfId="21"/>
      <tableStyleElement type="totalRow" dxfId="20"/>
    </tableStyle>
    <tableStyle name="Family budget monthly income" pivot="0" count="3" xr9:uid="{00000000-0011-0000-FFFF-FFFF02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82525172661618E-3"/>
          <c:y val="0.15099835294280661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 תרשים'!$C$3</c:f>
              <c:strCache>
                <c:ptCount val="1"/>
                <c:pt idx="0">
                  <c:v>צפוי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'נתוני תרשים'!$B$4:$B$6</c:f>
              <c:strCache>
                <c:ptCount val="3"/>
                <c:pt idx="0">
                  <c:v>תזרים מזומנים</c:v>
                </c:pt>
                <c:pt idx="1">
                  <c:v>הכנסות חודשיות</c:v>
                </c:pt>
                <c:pt idx="2">
                  <c:v>הוצאות חודשיות</c:v>
                </c:pt>
              </c:strCache>
            </c:strRef>
          </c:cat>
          <c:val>
            <c:numRef>
              <c:f>'נתוני תרשים'!$C$4:$C$6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'נתוני תרשים'!$D$3</c:f>
              <c:strCache>
                <c:ptCount val="1"/>
                <c:pt idx="0">
                  <c:v>בפועל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'נתוני תרשים'!$B$4:$B$6</c:f>
              <c:strCache>
                <c:ptCount val="3"/>
                <c:pt idx="0">
                  <c:v>תזרים מזומנים</c:v>
                </c:pt>
                <c:pt idx="1">
                  <c:v>הכנסות חודשיות</c:v>
                </c:pt>
                <c:pt idx="2">
                  <c:v>הוצאות חודשיות</c:v>
                </c:pt>
              </c:strCache>
            </c:strRef>
          </c:cat>
          <c:val>
            <c:numRef>
              <c:f>'נתוני תרשים'!$D$4:$D$6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r"/>
        <c:numFmt formatCode="&quot;₪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82926346723853461"/>
          <c:y val="0.70852265496722477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3</xdr:col>
      <xdr:colOff>1295400</xdr:colOff>
      <xdr:row>4</xdr:row>
      <xdr:rowOff>2609117</xdr:rowOff>
    </xdr:to>
    <xdr:graphicFrame macro="">
      <xdr:nvGraphicFramePr>
        <xdr:cNvPr id="3" name="תרשים תקציב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Flow" displayName="CashFlow" ref="B6:E9" totalsRowCount="1">
  <autoFilter ref="B6:E8" xr:uid="{00000000-0009-0000-0100-000001000000}"/>
  <tableColumns count="4">
    <tableColumn id="1" xr3:uid="{00000000-0010-0000-0000-000001000000}" name="תזרים מזומנים" totalsRowLabel="סה&quot;כ מזומנים" totalsRowDxfId="16"/>
    <tableColumn id="3" xr3:uid="{00000000-0010-0000-0000-000003000000}" name="צפוי" totalsRowFunction="custom" totalsRowDxfId="15">
      <totalsRowFormula>C7-C8</totalsRowFormula>
    </tableColumn>
    <tableColumn id="4" xr3:uid="{00000000-0010-0000-0000-000004000000}" name="בפועל" totalsRowFunction="custom" totalsRowDxfId="14">
      <totalsRowFormula>D7-D8</totalsRowFormula>
    </tableColumn>
    <tableColumn id="5" xr3:uid="{00000000-0010-0000-0000-000005000000}" name="שונות" totalsRowFunction="sum" dataDxfId="13" totalsRowDxfId="12">
      <calculatedColumnFormula>הכנסות[[#Totals],[שונות]]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הכנסות" displayName="הכנסות" ref="B5:E9" totalsRowCount="1">
  <autoFilter ref="B5:E8" xr:uid="{00000000-0009-0000-0100-000005000000}"/>
  <tableColumns count="4">
    <tableColumn id="1" xr3:uid="{00000000-0010-0000-0100-000001000000}" name="הכנסות חודשיות" totalsRowLabel="סה&quot;כ הכנסות" totalsRowDxfId="11" dataCellStyle="Table Details"/>
    <tableColumn id="3" xr3:uid="{00000000-0010-0000-0100-000003000000}" name="צפוי" totalsRowFunction="sum" totalsRowDxfId="10" dataCellStyle="Amounts"/>
    <tableColumn id="4" xr3:uid="{00000000-0010-0000-0100-000004000000}" name="בפועל" totalsRowFunction="sum" totalsRowDxfId="9" dataCellStyle="Amounts"/>
    <tableColumn id="5" xr3:uid="{00000000-0010-0000-0100-000005000000}" name="שונות" totalsRowFunction="sum" dataDxfId="8" totalsRowDxfId="7" dataCellStyle="Variance">
      <calculatedColumnFormula>הכנסות[[#This Row],[בפועל]]-הכנסות[[#This Row],[צפוי]]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הוצאות" displayName="הוצאות" ref="B5:E26" totalsRowCount="1">
  <autoFilter ref="B5:E25" xr:uid="{00000000-0009-0000-0100-000009000000}"/>
  <tableColumns count="4">
    <tableColumn id="1" xr3:uid="{00000000-0010-0000-0200-000001000000}" name="הוצאות חודשיות" totalsRowLabel="סה&quot;כ" dataDxfId="6" totalsRowDxfId="5" dataCellStyle="Table Details"/>
    <tableColumn id="3" xr3:uid="{00000000-0010-0000-0200-000003000000}" name="צפוי" totalsRowFunction="sum" totalsRowDxfId="4" dataCellStyle="Amounts"/>
    <tableColumn id="4" xr3:uid="{00000000-0010-0000-0200-000004000000}" name="בפועל" totalsRowFunction="sum" dataDxfId="3" totalsRowDxfId="2" dataCellStyle="Amounts"/>
    <tableColumn id="5" xr3:uid="{00000000-0010-0000-0200-000005000000}" name="שונות" totalsRowFunction="sum" dataDxfId="1" totalsRowDxfId="0" dataCellStyle="Variance">
      <calculatedColumnFormula>הוצאות[[#This Row],[צפוי]]-הוצאות[[#This Row],[בפועל]]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E9"/>
  <sheetViews>
    <sheetView showGridLines="0" rightToLeft="1" tabSelected="1" zoomScaleNormal="100" workbookViewId="0"/>
  </sheetViews>
  <sheetFormatPr defaultRowHeight="17.25" customHeight="1" x14ac:dyDescent="0.25"/>
  <cols>
    <col min="1" max="1" width="2.6328125" customWidth="1"/>
    <col min="2" max="2" width="44.26953125" customWidth="1"/>
    <col min="3" max="3" width="18" customWidth="1"/>
    <col min="4" max="5" width="14.1796875" style="1" customWidth="1"/>
    <col min="6" max="6" width="2.6328125" customWidth="1"/>
  </cols>
  <sheetData>
    <row r="1" spans="1:5" ht="23.25" customHeight="1" x14ac:dyDescent="0.25">
      <c r="A1" s="2"/>
      <c r="B1" s="3" t="s">
        <v>0</v>
      </c>
      <c r="C1" s="4"/>
      <c r="D1" s="4"/>
      <c r="E1" s="4"/>
    </row>
    <row r="2" spans="1:5" ht="46.5" customHeight="1" x14ac:dyDescent="0.25">
      <c r="A2" s="2"/>
      <c r="B2" s="5" t="s">
        <v>1</v>
      </c>
      <c r="C2" s="4"/>
      <c r="D2" s="4"/>
      <c r="E2" s="4"/>
    </row>
    <row r="3" spans="1:5" ht="26.25" thickBot="1" x14ac:dyDescent="0.4">
      <c r="A3" s="2"/>
      <c r="B3" s="6" t="str">
        <f ca="1">TEXT(TODAY(),"mmmm")</f>
        <v>August</v>
      </c>
      <c r="C3" s="4"/>
      <c r="D3" s="4"/>
      <c r="E3" s="4"/>
    </row>
    <row r="4" spans="1:5" ht="25.5" x14ac:dyDescent="0.25">
      <c r="A4" s="2"/>
      <c r="B4" s="7">
        <f ca="1">YEAR(TODAY())</f>
        <v>2018</v>
      </c>
      <c r="C4" s="4"/>
      <c r="D4" s="4"/>
      <c r="E4" s="4"/>
    </row>
    <row r="5" spans="1:5" ht="219.75" customHeight="1" x14ac:dyDescent="0.25">
      <c r="A5" s="2"/>
      <c r="B5" s="8" t="s">
        <v>2</v>
      </c>
      <c r="C5" s="21"/>
      <c r="D5" s="21"/>
      <c r="E5" s="21"/>
    </row>
    <row r="6" spans="1:5" ht="45" customHeight="1" x14ac:dyDescent="0.4">
      <c r="A6" s="2"/>
      <c r="B6" s="9" t="s">
        <v>3</v>
      </c>
      <c r="C6" s="10" t="s">
        <v>7</v>
      </c>
      <c r="D6" s="10" t="s">
        <v>8</v>
      </c>
      <c r="E6" s="10" t="s">
        <v>9</v>
      </c>
    </row>
    <row r="7" spans="1:5" ht="17.25" customHeight="1" x14ac:dyDescent="0.25">
      <c r="A7" s="2"/>
      <c r="B7" s="11" t="s">
        <v>4</v>
      </c>
      <c r="C7" s="12">
        <f>הכנסות[[#Totals],[צפוי]]</f>
        <v>5700</v>
      </c>
      <c r="D7" s="12">
        <f>הכנסות[[#Totals],[בפועל]]</f>
        <v>5500</v>
      </c>
      <c r="E7" s="26">
        <f>הכנסות[[#Totals],[שונות]]</f>
        <v>-200</v>
      </c>
    </row>
    <row r="8" spans="1:5" ht="17.25" customHeight="1" x14ac:dyDescent="0.25">
      <c r="A8" s="2"/>
      <c r="B8" s="11" t="s">
        <v>5</v>
      </c>
      <c r="C8" s="12">
        <f>הוצאות[[#Totals],[צפוי]]</f>
        <v>3603</v>
      </c>
      <c r="D8" s="12">
        <f>הוצאות[[#Totals],[בפועל]]</f>
        <v>3655</v>
      </c>
      <c r="E8" s="26">
        <f>הוצאות[[#Totals],[שונות]]</f>
        <v>-52</v>
      </c>
    </row>
    <row r="9" spans="1:5" ht="17.25" customHeight="1" x14ac:dyDescent="0.25">
      <c r="A9" s="2"/>
      <c r="B9" s="10" t="s">
        <v>6</v>
      </c>
      <c r="C9" s="20">
        <f>C7-C8</f>
        <v>2097</v>
      </c>
      <c r="D9" s="20">
        <f>D7-D8</f>
        <v>1845</v>
      </c>
      <c r="E9" s="20">
        <f>SUBTOTAL(109,CashFlow[שונות])</f>
        <v>-252</v>
      </c>
    </row>
  </sheetData>
  <dataValidations count="10">
    <dataValidation allowBlank="1" showInputMessage="1" showErrorMessage="1" prompt="צור תקציב משפחתי בחוברת עבודה זו. התרשים וטבלת תזרים המזומנים בגליון עבודה זה מתעדכנים באופן אוטומטי בהתבסס על ההכנסות וההוצאות החודשיות שהוזנו בגליונות העבודה האחרים" sqref="A1" xr:uid="{00000000-0002-0000-0000-000000000000}"/>
    <dataValidation allowBlank="1" showInputMessage="1" showErrorMessage="1" prompt="הזן שם עבור התקציב בתא זה" sqref="B1" xr:uid="{00000000-0002-0000-0000-000001000000}"/>
    <dataValidation allowBlank="1" showInputMessage="1" showErrorMessage="1" prompt="הזן חודש זה בתא ושנה בתא שמתחת" sqref="B3" xr:uid="{00000000-0002-0000-0000-000002000000}"/>
    <dataValidation allowBlank="1" showInputMessage="1" showErrorMessage="1" prompt="הזן שנה בתא זה" sqref="B4" xr:uid="{00000000-0002-0000-0000-000003000000}"/>
    <dataValidation allowBlank="1" showInputMessage="1" showErrorMessage="1" prompt="פריטי 'סה&quot;כ הכנסות' ו'סה&quot;כ הוצאות' מתעדכנים באופן אוטומטי בעמודה זו תחת כותרת זו בהתבסס על הקלט שהוזן בטבלאות של ההכנסות וההוצאות" sqref="B6" xr:uid="{00000000-0002-0000-0000-000004000000}"/>
    <dataValidation allowBlank="1" showInputMessage="1" showErrorMessage="1" prompt="ההכנסות בפועל וההוצאות בפועל מתעדכנות באופן אוטומטי בעמודה זו תחת כותרת זו" sqref="D6" xr:uid="{00000000-0002-0000-0000-000005000000}"/>
    <dataValidation allowBlank="1" showInputMessage="1" showErrorMessage="1" prompt="סכום השונות והסמל מתעדכנים באופן אוטומטי בעמודה זו תחת כותרת זו" sqref="E6" xr:uid="{00000000-0002-0000-0000-000006000000}"/>
    <dataValidation allowBlank="1" showInputMessage="1" showErrorMessage="1" prompt="תרשים שמציג השוואה בין הערך הצפוי לבין הערך בפועל עבור תזרים המזומנים, ההכנסות החודשיות וההוצאות החודשיות" sqref="B5" xr:uid="{00000000-0002-0000-0000-000007000000}"/>
    <dataValidation allowBlank="1" showInputMessage="1" showErrorMessage="1" prompt="הכותרת של גליון עבודה זה מופיעה בתא זה. התרשים והעצה מופיעים בתא B5. הזן חודש בתא שמתחת" sqref="B2" xr:uid="{00000000-0002-0000-0000-000008000000}"/>
    <dataValidation allowBlank="1" showInputMessage="1" showErrorMessage="1" prompt="ההכנסות הצפויות וההוצאות הצפויות מתעדכנות באופן אוטומטי בעמודה זו תחת כותרת זו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A1:E9"/>
  <sheetViews>
    <sheetView showGridLines="0" rightToLeft="1" zoomScaleNormal="100" workbookViewId="0"/>
  </sheetViews>
  <sheetFormatPr defaultRowHeight="17.25" customHeight="1" x14ac:dyDescent="0.25"/>
  <cols>
    <col min="1" max="1" width="2.6328125" customWidth="1"/>
    <col min="2" max="2" width="44.26953125" customWidth="1"/>
    <col min="3" max="3" width="18" customWidth="1"/>
    <col min="4" max="5" width="14.1796875" style="1" customWidth="1"/>
    <col min="6" max="6" width="2.6328125" customWidth="1"/>
  </cols>
  <sheetData>
    <row r="1" spans="1:5" ht="23.25" customHeight="1" x14ac:dyDescent="0.25">
      <c r="A1" s="2"/>
      <c r="B1" s="3" t="str">
        <f>שם</f>
        <v>שם</v>
      </c>
      <c r="C1" s="4"/>
      <c r="D1" s="4"/>
      <c r="E1" s="4"/>
    </row>
    <row r="2" spans="1:5" ht="46.5" customHeight="1" x14ac:dyDescent="0.25">
      <c r="A2" s="2"/>
      <c r="B2" s="5" t="str">
        <f>BudgetTitle</f>
        <v>תקציב משפחתי</v>
      </c>
      <c r="C2" s="13"/>
      <c r="D2" s="4"/>
      <c r="E2" s="4"/>
    </row>
    <row r="3" spans="1:5" ht="26.25" thickBot="1" x14ac:dyDescent="0.4">
      <c r="A3" s="2"/>
      <c r="B3" s="6" t="str">
        <f ca="1">חודש</f>
        <v>August</v>
      </c>
      <c r="C3" s="4"/>
      <c r="D3" s="4"/>
      <c r="E3" s="4"/>
    </row>
    <row r="4" spans="1:5" ht="25.5" x14ac:dyDescent="0.25">
      <c r="A4" s="2"/>
      <c r="B4" s="7">
        <f ca="1">שנה</f>
        <v>2018</v>
      </c>
      <c r="C4" s="4"/>
      <c r="D4" s="4"/>
      <c r="E4" s="4"/>
    </row>
    <row r="5" spans="1:5" ht="45" customHeight="1" x14ac:dyDescent="0.4">
      <c r="A5" s="2"/>
      <c r="B5" s="14" t="s">
        <v>10</v>
      </c>
      <c r="C5" s="2" t="s">
        <v>7</v>
      </c>
      <c r="D5" s="2" t="s">
        <v>8</v>
      </c>
      <c r="E5" s="2" t="s">
        <v>9</v>
      </c>
    </row>
    <row r="6" spans="1:5" ht="17.25" customHeight="1" x14ac:dyDescent="0.25">
      <c r="A6" s="2"/>
      <c r="B6" s="15" t="s">
        <v>11</v>
      </c>
      <c r="C6" s="16">
        <v>4000</v>
      </c>
      <c r="D6" s="16">
        <v>4000</v>
      </c>
      <c r="E6" s="24">
        <f>הכנסות[[#This Row],[בפועל]]-הכנסות[[#This Row],[צפוי]]</f>
        <v>0</v>
      </c>
    </row>
    <row r="7" spans="1:5" ht="17.25" customHeight="1" x14ac:dyDescent="0.25">
      <c r="A7" s="2"/>
      <c r="B7" s="15" t="s">
        <v>12</v>
      </c>
      <c r="C7" s="16">
        <v>1400</v>
      </c>
      <c r="D7" s="16">
        <v>1500</v>
      </c>
      <c r="E7" s="24">
        <f>הכנסות[[#This Row],[בפועל]]-הכנסות[[#This Row],[צפוי]]</f>
        <v>100</v>
      </c>
    </row>
    <row r="8" spans="1:5" ht="17.25" customHeight="1" x14ac:dyDescent="0.25">
      <c r="A8" s="2"/>
      <c r="B8" s="17" t="s">
        <v>13</v>
      </c>
      <c r="C8" s="16">
        <v>300</v>
      </c>
      <c r="D8" s="16">
        <v>0</v>
      </c>
      <c r="E8" s="24">
        <f>הכנסות[[#This Row],[בפועל]]-הכנסות[[#This Row],[צפוי]]</f>
        <v>-300</v>
      </c>
    </row>
    <row r="9" spans="1:5" ht="17.25" customHeight="1" x14ac:dyDescent="0.25">
      <c r="A9" s="2"/>
      <c r="B9" s="10" t="s">
        <v>4</v>
      </c>
      <c r="C9" s="20">
        <f>SUBTOTAL(109,הכנסות[צפוי])</f>
        <v>5700</v>
      </c>
      <c r="D9" s="20">
        <f>SUBTOTAL(109,הכנסות[בפועל])</f>
        <v>5500</v>
      </c>
      <c r="E9" s="20">
        <f>SUBTOTAL(109,הכנסות[שונות])</f>
        <v>-200</v>
      </c>
    </row>
  </sheetData>
  <dataValidations count="9">
    <dataValidation allowBlank="1" showInputMessage="1" showErrorMessage="1" prompt="השונות מחושבת באופן אוטומטי, והסמל מתעדכן בעמודה זו תחת כותרת זו" sqref="E5" xr:uid="{00000000-0002-0000-0100-000000000000}"/>
    <dataValidation allowBlank="1" showInputMessage="1" showErrorMessage="1" prompt="הזן הכנסות בפועל בעמודה זו תחת כותרת זו" sqref="D5" xr:uid="{00000000-0002-0000-0100-000001000000}"/>
    <dataValidation allowBlank="1" showInputMessage="1" showErrorMessage="1" prompt="הזן הכנסות צפויות בעמודה זו תחת כותרת זו" sqref="C5" xr:uid="{00000000-0002-0000-0100-000002000000}"/>
    <dataValidation allowBlank="1" showInputMessage="1" showErrorMessage="1" prompt="הזן פריטי הכנסות חודשיות בעמודה זו תחת כותרת זו. השתמש במסנני כותרות כדי למצוא ערכים ספציפיים" sqref="B5" xr:uid="{00000000-0002-0000-0100-000003000000}"/>
    <dataValidation allowBlank="1" showInputMessage="1" showErrorMessage="1" prompt="השנה מתעדכנת באופן אוטומטי בהתבסס על השנה שהוזנה בתא B4 בגליון העבודה 'תזרים מזומנים'. הזן את פרטי ההכנסות בטבלה שמתחת" sqref="B4" xr:uid="{00000000-0002-0000-0100-000004000000}"/>
    <dataValidation allowBlank="1" showInputMessage="1" showErrorMessage="1" prompt="החודש מתעדכן באופן אוטומטי בהתבסס על החודש שהוזן בתא B3 בגליון העבודה 'תזרים מזומנים'" sqref="B3" xr:uid="{00000000-0002-0000-0100-000005000000}"/>
    <dataValidation allowBlank="1" showInputMessage="1" showErrorMessage="1" prompt="השם מתעדכן באופן אוטומטי בהתבסס על השם שהוזן בתא B1 בגליון העבודה 'תזרים מזומנים'" sqref="B1" xr:uid="{00000000-0002-0000-0100-000006000000}"/>
    <dataValidation allowBlank="1" showInputMessage="1" showErrorMessage="1" prompt="הזן פרטים בטבלת ההכנסות בגליון עבודה זה כדי לעקוב אחר ההכנסות החודשיות הצפויות וההכנסות החודשיות בפועל" sqref="A1" xr:uid="{00000000-0002-0000-0100-000007000000}"/>
    <dataValidation allowBlank="1" showInputMessage="1" showErrorMessage="1" prompt="הכותרת מתעדכנת באופן אוטומטי בהתבסס על הכותרת שהוזנה בתא B2 בגליון העבודה 'תזרים מזומנים'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A1:E26"/>
  <sheetViews>
    <sheetView showGridLines="0" rightToLeft="1" zoomScaleNormal="100" workbookViewId="0"/>
  </sheetViews>
  <sheetFormatPr defaultRowHeight="17.25" customHeight="1" x14ac:dyDescent="0.25"/>
  <cols>
    <col min="1" max="1" width="2.6328125" customWidth="1"/>
    <col min="2" max="2" width="44.26953125" customWidth="1"/>
    <col min="3" max="3" width="18" customWidth="1"/>
    <col min="4" max="5" width="14.1796875" style="1" customWidth="1"/>
    <col min="6" max="6" width="2.6328125" customWidth="1"/>
  </cols>
  <sheetData>
    <row r="1" spans="1:5" ht="23.25" customHeight="1" x14ac:dyDescent="0.25">
      <c r="A1" s="2"/>
      <c r="B1" s="3" t="str">
        <f>שם</f>
        <v>שם</v>
      </c>
      <c r="C1" s="4"/>
      <c r="D1" s="4"/>
      <c r="E1" s="4"/>
    </row>
    <row r="2" spans="1:5" ht="46.5" customHeight="1" x14ac:dyDescent="0.25">
      <c r="A2" s="2"/>
      <c r="B2" s="5" t="str">
        <f>BudgetTitle</f>
        <v>תקציב משפחתי</v>
      </c>
      <c r="C2" s="4"/>
      <c r="D2" s="4"/>
      <c r="E2" s="4"/>
    </row>
    <row r="3" spans="1:5" ht="26.25" thickBot="1" x14ac:dyDescent="0.4">
      <c r="A3" s="2"/>
      <c r="B3" s="6" t="str">
        <f ca="1">חודש</f>
        <v>August</v>
      </c>
      <c r="C3" s="4"/>
      <c r="D3" s="4"/>
      <c r="E3" s="4"/>
    </row>
    <row r="4" spans="1:5" ht="25.5" x14ac:dyDescent="0.25">
      <c r="A4" s="2"/>
      <c r="B4" s="7">
        <f ca="1">שנה</f>
        <v>2018</v>
      </c>
      <c r="C4" s="4"/>
      <c r="D4" s="4"/>
      <c r="E4" s="4"/>
    </row>
    <row r="5" spans="1:5" ht="45" customHeight="1" x14ac:dyDescent="0.4">
      <c r="A5" s="2"/>
      <c r="B5" s="18" t="s">
        <v>14</v>
      </c>
      <c r="C5" s="2" t="s">
        <v>7</v>
      </c>
      <c r="D5" s="2" t="s">
        <v>8</v>
      </c>
      <c r="E5" s="2" t="s">
        <v>9</v>
      </c>
    </row>
    <row r="6" spans="1:5" ht="17.25" customHeight="1" x14ac:dyDescent="0.25">
      <c r="A6" s="2"/>
      <c r="B6" s="23" t="s">
        <v>15</v>
      </c>
      <c r="C6" s="25">
        <v>1500</v>
      </c>
      <c r="D6" s="16">
        <v>1500</v>
      </c>
      <c r="E6" s="24">
        <f>הוצאות[[#This Row],[צפוי]]-הוצאות[[#This Row],[בפועל]]</f>
        <v>0</v>
      </c>
    </row>
    <row r="7" spans="1:5" ht="17.25" customHeight="1" x14ac:dyDescent="0.25">
      <c r="A7" s="2"/>
      <c r="B7" s="23" t="s">
        <v>16</v>
      </c>
      <c r="C7" s="25">
        <v>250</v>
      </c>
      <c r="D7" s="16">
        <v>280</v>
      </c>
      <c r="E7" s="24">
        <f>הוצאות[[#This Row],[צפוי]]-הוצאות[[#This Row],[בפועל]]</f>
        <v>-30</v>
      </c>
    </row>
    <row r="8" spans="1:5" ht="17.25" customHeight="1" x14ac:dyDescent="0.25">
      <c r="A8" s="2"/>
      <c r="B8" s="23" t="s">
        <v>17</v>
      </c>
      <c r="C8" s="25">
        <v>38</v>
      </c>
      <c r="D8" s="16">
        <v>38</v>
      </c>
      <c r="E8" s="24">
        <f>הוצאות[[#This Row],[צפוי]]-הוצאות[[#This Row],[בפועל]]</f>
        <v>0</v>
      </c>
    </row>
    <row r="9" spans="1:5" ht="17.25" customHeight="1" x14ac:dyDescent="0.25">
      <c r="A9" s="2"/>
      <c r="B9" s="23" t="s">
        <v>18</v>
      </c>
      <c r="C9" s="25">
        <v>65</v>
      </c>
      <c r="D9" s="16">
        <v>78</v>
      </c>
      <c r="E9" s="24">
        <f>הוצאות[[#This Row],[צפוי]]-הוצאות[[#This Row],[בפועל]]</f>
        <v>-13</v>
      </c>
    </row>
    <row r="10" spans="1:5" ht="17.25" customHeight="1" x14ac:dyDescent="0.25">
      <c r="A10" s="2"/>
      <c r="B10" s="23" t="s">
        <v>19</v>
      </c>
      <c r="C10" s="25">
        <v>25</v>
      </c>
      <c r="D10" s="16">
        <v>21</v>
      </c>
      <c r="E10" s="24">
        <f>הוצאות[[#This Row],[צפוי]]-הוצאות[[#This Row],[בפועל]]</f>
        <v>4</v>
      </c>
    </row>
    <row r="11" spans="1:5" ht="17.25" customHeight="1" x14ac:dyDescent="0.25">
      <c r="A11" s="2"/>
      <c r="B11" s="23" t="s">
        <v>20</v>
      </c>
      <c r="C11" s="25">
        <v>75</v>
      </c>
      <c r="D11" s="16">
        <v>83</v>
      </c>
      <c r="E11" s="24">
        <f>הוצאות[[#This Row],[צפוי]]-הוצאות[[#This Row],[בפועל]]</f>
        <v>-8</v>
      </c>
    </row>
    <row r="12" spans="1:5" ht="17.25" customHeight="1" x14ac:dyDescent="0.25">
      <c r="A12" s="2"/>
      <c r="B12" s="23" t="s">
        <v>21</v>
      </c>
      <c r="C12" s="25">
        <v>60</v>
      </c>
      <c r="D12" s="16">
        <v>60</v>
      </c>
      <c r="E12" s="24">
        <f>הוצאות[[#This Row],[צפוי]]-הוצאות[[#This Row],[בפועל]]</f>
        <v>0</v>
      </c>
    </row>
    <row r="13" spans="1:5" ht="17.25" customHeight="1" x14ac:dyDescent="0.25">
      <c r="A13" s="2"/>
      <c r="B13" s="23" t="s">
        <v>22</v>
      </c>
      <c r="C13" s="25">
        <v>0</v>
      </c>
      <c r="D13" s="16">
        <v>60</v>
      </c>
      <c r="E13" s="24">
        <f>הוצאות[[#This Row],[צפוי]]-הוצאות[[#This Row],[בפועל]]</f>
        <v>-60</v>
      </c>
    </row>
    <row r="14" spans="1:5" ht="17.25" customHeight="1" x14ac:dyDescent="0.25">
      <c r="A14" s="2"/>
      <c r="B14" s="23" t="s">
        <v>23</v>
      </c>
      <c r="C14" s="25">
        <v>180</v>
      </c>
      <c r="D14" s="16">
        <v>150</v>
      </c>
      <c r="E14" s="24">
        <f>הוצאות[[#This Row],[צפוי]]-הוצאות[[#This Row],[בפועל]]</f>
        <v>30</v>
      </c>
    </row>
    <row r="15" spans="1:5" ht="17.25" customHeight="1" x14ac:dyDescent="0.25">
      <c r="A15" s="2"/>
      <c r="B15" s="23" t="s">
        <v>24</v>
      </c>
      <c r="C15" s="25">
        <v>250</v>
      </c>
      <c r="D15" s="16">
        <v>250</v>
      </c>
      <c r="E15" s="24">
        <f>הוצאות[[#This Row],[צפוי]]-הוצאות[[#This Row],[בפועל]]</f>
        <v>0</v>
      </c>
    </row>
    <row r="16" spans="1:5" ht="17.25" customHeight="1" x14ac:dyDescent="0.25">
      <c r="A16" s="2"/>
      <c r="B16" s="23" t="s">
        <v>25</v>
      </c>
      <c r="C16" s="25">
        <v>75</v>
      </c>
      <c r="D16" s="16">
        <v>80</v>
      </c>
      <c r="E16" s="24">
        <f>הוצאות[[#This Row],[צפוי]]-הוצאות[[#This Row],[בפועל]]</f>
        <v>-5</v>
      </c>
    </row>
    <row r="17" spans="1:5" ht="17.25" customHeight="1" x14ac:dyDescent="0.25">
      <c r="A17" s="2"/>
      <c r="B17" s="23" t="s">
        <v>26</v>
      </c>
      <c r="C17" s="25">
        <v>280</v>
      </c>
      <c r="D17" s="16">
        <v>260</v>
      </c>
      <c r="E17" s="24">
        <f>הוצאות[[#This Row],[צפוי]]-הוצאות[[#This Row],[בפועל]]</f>
        <v>20</v>
      </c>
    </row>
    <row r="18" spans="1:5" ht="17.25" customHeight="1" x14ac:dyDescent="0.25">
      <c r="A18" s="2"/>
      <c r="B18" s="23" t="s">
        <v>27</v>
      </c>
      <c r="C18" s="25">
        <v>75</v>
      </c>
      <c r="D18" s="16">
        <v>65</v>
      </c>
      <c r="E18" s="24">
        <f>הוצאות[[#This Row],[צפוי]]-הוצאות[[#This Row],[בפועל]]</f>
        <v>10</v>
      </c>
    </row>
    <row r="19" spans="1:5" ht="17.25" customHeight="1" x14ac:dyDescent="0.25">
      <c r="A19" s="2"/>
      <c r="B19" s="23" t="s">
        <v>28</v>
      </c>
      <c r="C19" s="25">
        <v>255</v>
      </c>
      <c r="D19" s="16">
        <v>255</v>
      </c>
      <c r="E19" s="24">
        <f>הוצאות[[#This Row],[צפוי]]-הוצאות[[#This Row],[בפועל]]</f>
        <v>0</v>
      </c>
    </row>
    <row r="20" spans="1:5" ht="17.25" customHeight="1" x14ac:dyDescent="0.25">
      <c r="A20" s="2"/>
      <c r="B20" s="23" t="s">
        <v>29</v>
      </c>
      <c r="C20" s="25">
        <v>100</v>
      </c>
      <c r="D20" s="16">
        <v>100</v>
      </c>
      <c r="E20" s="24">
        <f>הוצאות[[#This Row],[צפוי]]-הוצאות[[#This Row],[בפועל]]</f>
        <v>0</v>
      </c>
    </row>
    <row r="21" spans="1:5" ht="17.25" customHeight="1" x14ac:dyDescent="0.25">
      <c r="A21" s="2"/>
      <c r="B21" s="23" t="s">
        <v>30</v>
      </c>
      <c r="C21" s="25">
        <v>0</v>
      </c>
      <c r="D21" s="16">
        <v>0</v>
      </c>
      <c r="E21" s="24">
        <f>הוצאות[[#This Row],[צפוי]]-הוצאות[[#This Row],[בפועל]]</f>
        <v>0</v>
      </c>
    </row>
    <row r="22" spans="1:5" ht="17.25" customHeight="1" x14ac:dyDescent="0.25">
      <c r="A22" s="2"/>
      <c r="B22" s="23" t="s">
        <v>31</v>
      </c>
      <c r="C22" s="25">
        <v>0</v>
      </c>
      <c r="D22" s="16">
        <v>0</v>
      </c>
      <c r="E22" s="24">
        <f>הוצאות[[#This Row],[צפוי]]-הוצאות[[#This Row],[בפועל]]</f>
        <v>0</v>
      </c>
    </row>
    <row r="23" spans="1:5" ht="17.25" customHeight="1" x14ac:dyDescent="0.25">
      <c r="A23" s="2"/>
      <c r="B23" s="23" t="s">
        <v>32</v>
      </c>
      <c r="C23" s="25">
        <v>150</v>
      </c>
      <c r="D23" s="16">
        <v>150</v>
      </c>
      <c r="E23" s="24">
        <f>הוצאות[[#This Row],[צפוי]]-הוצאות[[#This Row],[בפועל]]</f>
        <v>0</v>
      </c>
    </row>
    <row r="24" spans="1:5" ht="17.25" customHeight="1" x14ac:dyDescent="0.25">
      <c r="A24" s="2"/>
      <c r="B24" s="23" t="s">
        <v>33</v>
      </c>
      <c r="C24" s="25">
        <v>225</v>
      </c>
      <c r="D24" s="16">
        <v>225</v>
      </c>
      <c r="E24" s="24">
        <f>הוצאות[[#This Row],[צפוי]]-הוצאות[[#This Row],[בפועל]]</f>
        <v>0</v>
      </c>
    </row>
    <row r="25" spans="1:5" ht="17.25" customHeight="1" x14ac:dyDescent="0.25">
      <c r="A25" s="2"/>
      <c r="B25" s="23" t="s">
        <v>34</v>
      </c>
      <c r="C25" s="25">
        <v>0</v>
      </c>
      <c r="D25" s="16">
        <v>0</v>
      </c>
      <c r="E25" s="24">
        <f>הוצאות[[#This Row],[צפוי]]-הוצאות[[#This Row],[בפועל]]</f>
        <v>0</v>
      </c>
    </row>
    <row r="26" spans="1:5" ht="17.25" customHeight="1" x14ac:dyDescent="0.25">
      <c r="A26" s="2"/>
      <c r="B26" s="10" t="s">
        <v>36</v>
      </c>
      <c r="C26" s="20">
        <f>SUBTOTAL(109,הוצאות[צפוי])</f>
        <v>3603</v>
      </c>
      <c r="D26" s="20">
        <f>SUBTOTAL(109,הוצאות[בפועל])</f>
        <v>3655</v>
      </c>
      <c r="E26" s="20">
        <f>SUBTOTAL(109,הוצאות[שונות])</f>
        <v>-52</v>
      </c>
    </row>
  </sheetData>
  <dataValidations count="9">
    <dataValidation allowBlank="1" showInputMessage="1" showErrorMessage="1" prompt="הזן פרטים בטבלת ההוצאות בגליון עבודה זה כדי לעקוב אחר ההוצאות החודשיות הצפויות וההוצאות החודשיות בפועל" sqref="A1" xr:uid="{00000000-0002-0000-0200-000000000000}"/>
    <dataValidation allowBlank="1" showInputMessage="1" showErrorMessage="1" prompt="השם מתעדכן באופן אוטומטי בהתבסס על השם שהוזן בתא B1 בגליון העבודה 'תזרים מזומנים'" sqref="B1" xr:uid="{00000000-0002-0000-0200-000001000000}"/>
    <dataValidation allowBlank="1" showInputMessage="1" showErrorMessage="1" prompt="החודש מתעדכן באופן אוטומטי בהתבסס על החודש שהוזן בתא B3 בגליון העבודה 'תזרים מזומנים'" sqref="B3" xr:uid="{00000000-0002-0000-0200-000002000000}"/>
    <dataValidation allowBlank="1" showInputMessage="1" showErrorMessage="1" prompt="השנה מתעדכנת באופן אוטומטי בהתבסס על השנה שהוזנה בתא B4 בגליון העבודה 'תזרים מזומנים'. הזן את פרטי ההוצאות בטבלה שמתחת" sqref="B4" xr:uid="{00000000-0002-0000-0200-000003000000}"/>
    <dataValidation allowBlank="1" showInputMessage="1" showErrorMessage="1" prompt="הזן פריטי הוצאות חודשיות בעמודה זו תחת כותרת זו. השתמש במסנני כותרות כדי למצוא ערכים ספציפיים" sqref="B5" xr:uid="{00000000-0002-0000-0200-000004000000}"/>
    <dataValidation allowBlank="1" showInputMessage="1" showErrorMessage="1" prompt="הזן הוצאות צפויות בעמודה זו תחת כותרת זו" sqref="C5" xr:uid="{00000000-0002-0000-0200-000005000000}"/>
    <dataValidation allowBlank="1" showInputMessage="1" showErrorMessage="1" prompt="הזן הוצאות בפועל בעמודה זו תחת כותרת זו" sqref="D5" xr:uid="{00000000-0002-0000-0200-000006000000}"/>
    <dataValidation allowBlank="1" showInputMessage="1" showErrorMessage="1" prompt="השונות מחושבת באופן אוטומטי, והסמל מתעדכן בעמודה זו תחת כותרת זו" sqref="E5" xr:uid="{00000000-0002-0000-0200-000007000000}"/>
    <dataValidation allowBlank="1" showInputMessage="1" showErrorMessage="1" prompt="הכותרת מתעדכנת באופן אוטומטי בהתבסס על הכותרת שהוזנה בתא B2 בגליון העבודה 'תזרים מזומנים'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A1:D6"/>
  <sheetViews>
    <sheetView showGridLines="0" rightToLeft="1" workbookViewId="0"/>
  </sheetViews>
  <sheetFormatPr defaultRowHeight="16.5" x14ac:dyDescent="0.25"/>
  <cols>
    <col min="1" max="1" width="1.6328125" customWidth="1"/>
    <col min="2" max="2" width="14.6328125" customWidth="1"/>
    <col min="3" max="4" width="12.26953125" customWidth="1"/>
  </cols>
  <sheetData>
    <row r="1" spans="1:4" ht="37.5" x14ac:dyDescent="0.4">
      <c r="A1" s="2"/>
      <c r="B1" s="19" t="s">
        <v>35</v>
      </c>
      <c r="C1" s="5"/>
      <c r="D1" s="5"/>
    </row>
    <row r="2" spans="1:4" x14ac:dyDescent="0.25">
      <c r="A2" s="2"/>
      <c r="B2" s="2"/>
      <c r="C2" s="2"/>
      <c r="D2" s="2"/>
    </row>
    <row r="3" spans="1:4" x14ac:dyDescent="0.25">
      <c r="A3" s="2"/>
      <c r="B3" s="22"/>
      <c r="C3" s="22" t="s">
        <v>7</v>
      </c>
      <c r="D3" s="22" t="s">
        <v>8</v>
      </c>
    </row>
    <row r="4" spans="1:4" x14ac:dyDescent="0.25">
      <c r="A4" s="2"/>
      <c r="B4" s="22" t="s">
        <v>3</v>
      </c>
      <c r="C4" s="27">
        <f>CashFlow[[#Totals],[צפוי]]</f>
        <v>2097</v>
      </c>
      <c r="D4" s="27">
        <f>CashFlow[[#Totals],[בפועל]]</f>
        <v>1845</v>
      </c>
    </row>
    <row r="5" spans="1:4" x14ac:dyDescent="0.25">
      <c r="A5" s="2"/>
      <c r="B5" s="22" t="s">
        <v>10</v>
      </c>
      <c r="C5" s="27">
        <f>הכנסות[[#Totals],[צפוי]]</f>
        <v>5700</v>
      </c>
      <c r="D5" s="27">
        <f>הכנסות[[#Totals],[בפועל]]</f>
        <v>5500</v>
      </c>
    </row>
    <row r="6" spans="1:4" x14ac:dyDescent="0.25">
      <c r="A6" s="2"/>
      <c r="B6" s="22" t="s">
        <v>14</v>
      </c>
      <c r="C6" s="27">
        <f>הוצאות[[#Totals],[צפוי]]</f>
        <v>3603</v>
      </c>
      <c r="D6" s="27">
        <f>הוצאות[[#Totals],[בפועל]]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תזרים מזומנים</vt:lpstr>
      <vt:lpstr>הכנסות חודשיות</vt:lpstr>
      <vt:lpstr>הוצאות חודשיות</vt:lpstr>
      <vt:lpstr>נתוני תרשים</vt:lpstr>
      <vt:lpstr>BudgetTitle</vt:lpstr>
      <vt:lpstr>'הוצאות חודשיות'!Print_Titles</vt:lpstr>
      <vt:lpstr>'הכנסות חודשיות'!Print_Titles</vt:lpstr>
      <vt:lpstr>'תזרים מזומנים'!Print_Titles</vt:lpstr>
      <vt:lpstr>חודש</vt:lpstr>
      <vt:lpstr>שם</vt:lpstr>
      <vt:lpstr>שנה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2018-08-10T05:45:27Z</dcterms:created>
  <dcterms:modified xsi:type="dcterms:W3CDTF">2018-08-10T05:45:27Z</dcterms:modified>
</cp:coreProperties>
</file>