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bookViews>
    <workbookView xWindow="0" yWindow="0" windowWidth="21600" windowHeight="8325" xr2:uid="{00000000-000D-0000-FFFF-FFFF00000000}"/>
  </bookViews>
  <sheets>
    <sheet name="התחלה" sheetId="2" r:id="rId1"/>
    <sheet name="תקציב חודשי אישי" sheetId="1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6" i="1"/>
  <c r="J61" i="1"/>
  <c r="J59" i="1"/>
  <c r="J53" i="1"/>
  <c r="J54" i="1"/>
  <c r="J55" i="1"/>
  <c r="J56" i="1"/>
  <c r="J47" i="1"/>
  <c r="J48" i="1"/>
  <c r="J49" i="1"/>
  <c r="J41" i="1"/>
  <c r="J42" i="1"/>
  <c r="J43" i="1"/>
  <c r="J34" i="1"/>
  <c r="J35" i="1"/>
  <c r="J38" i="1" s="1"/>
  <c r="J36" i="1"/>
  <c r="J37" i="1"/>
  <c r="J25" i="1"/>
  <c r="J26" i="1"/>
  <c r="J27" i="1"/>
  <c r="J28" i="1"/>
  <c r="J29" i="1"/>
  <c r="J30" i="1"/>
  <c r="J13" i="1"/>
  <c r="J14" i="1"/>
  <c r="J15" i="1"/>
  <c r="J16" i="1"/>
  <c r="J17" i="1"/>
  <c r="J18" i="1"/>
  <c r="J19" i="1"/>
  <c r="J20" i="1"/>
  <c r="J21" i="1"/>
  <c r="E57" i="1"/>
  <c r="E58" i="1"/>
  <c r="E59" i="1"/>
  <c r="E60" i="1"/>
  <c r="E61" i="1"/>
  <c r="E62" i="1"/>
  <c r="E63" i="1"/>
  <c r="E49" i="1"/>
  <c r="E50" i="1"/>
  <c r="E51" i="1"/>
  <c r="E52" i="1"/>
  <c r="E53" i="1"/>
  <c r="E43" i="1"/>
  <c r="E44" i="1"/>
  <c r="E45" i="1"/>
  <c r="E36" i="1"/>
  <c r="E37" i="1"/>
  <c r="E38" i="1"/>
  <c r="E39" i="1"/>
  <c r="E26" i="1"/>
  <c r="E27" i="1"/>
  <c r="E28" i="1"/>
  <c r="E29" i="1"/>
  <c r="E30" i="1"/>
  <c r="E31" i="1"/>
  <c r="E32" i="1"/>
  <c r="E13" i="1"/>
  <c r="E14" i="1"/>
  <c r="E15" i="1"/>
  <c r="E16" i="1"/>
  <c r="E17" i="1"/>
  <c r="E18" i="1"/>
  <c r="E19" i="1"/>
  <c r="E20" i="1"/>
  <c r="E21" i="1"/>
  <c r="E22" i="1"/>
  <c r="J31" i="1" l="1"/>
  <c r="J6" i="1"/>
  <c r="J4" i="1"/>
  <c r="E46" i="1"/>
  <c r="E23" i="1"/>
  <c r="E64" i="1"/>
  <c r="J44" i="1"/>
  <c r="J63" i="1"/>
  <c r="E40" i="1"/>
  <c r="E54" i="1"/>
  <c r="J50" i="1"/>
  <c r="J57" i="1"/>
  <c r="E33" i="1"/>
  <c r="J22" i="1"/>
  <c r="J8" i="1" l="1"/>
</calcChain>
</file>

<file path=xl/sharedStrings.xml><?xml version="1.0" encoding="utf-8"?>
<sst xmlns="http://schemas.openxmlformats.org/spreadsheetml/2006/main" count="159" uniqueCount="95">
  <si>
    <t>אודות תבנית זו</t>
  </si>
  <si>
    <t>השתמש בגליון עבודה זה של תקציב חודשי אישי כדי לעקוב אחר ההכנסות החודשיות המתוכננות/בפועל והעלויות המתוכננות/בפועל.</t>
  </si>
  <si>
    <t>הזן את ההוצאות שנגרמו בקטגוריות שונות בטבלאות המתאימות.</t>
  </si>
  <si>
    <t>היתרה המתוכננת, היתרה בפועל וההפרש מחושבים באופן אוטומטי.</t>
  </si>
  <si>
    <t>הערה: </t>
  </si>
  <si>
    <t>הוראות נוספות סופקו בעמודה A בגליון העבודה 'תקציב חודשי אישי'. טקסט זה הוסתר במכוון. כדי להסיר את הטקסט, בחר את עמודה A ולאחר מכן בחר DELETE. כדי לבטל את הסתרת הטקסט, בחר את עמודה A ולאחר מכן שנה את צבע הגופן.</t>
  </si>
  <si>
    <t>לקבלת מידע נוסף על הטבלאות בגליון העבודה, הקש SHIFT ולאחר מכן F10 בתוך טבלה, בחר את האפשרות 'טבלה' ולאחר מכן בחר 'טקסט חלופי'.</t>
  </si>
  <si>
    <t>צור תקציב חודשי אישי בגליון עבודה זה. הוראות שימוש בגליון עבודה זה מופיעות בתאים שבעמודה זו. הקש על החץ למטה כדי להתחיל.</t>
  </si>
  <si>
    <t>הכותרת של גליון עבודה זה מופיעה בתא משמאל. ההוראה הבאה מופיעה בתא A4.</t>
  </si>
  <si>
    <t>התווית 'הכנסות חודשיות מתוכננות' מופיעה בתא משמאל. הזן הכנסה 1 בתא E4 והכנסה נוספת בתא E5 כדי לחשב את סה"כ ההכנסות החודשיות בתא E6. ההוראה הבאה מופיעה בתא A6.</t>
  </si>
  <si>
    <t>היתרה המתוכננת מחושבת באופן אוטומטי בתא J4, היתרה בפועל מחושבת באופן אוטומטי בתא J6, וההפרש מחושב באופן אוטומטי בתא J8. ההוראה הבאה מופיעה בתא A8.</t>
  </si>
  <si>
    <t>התווית 'הכנסות חודשיות בפועל' מופיעה בתא משמאל. הזן הכנסה 1 בתא E8 והכנסה נוספת בתא E9 כדי לחשב את סה"כ ההכנסות החודשיות בתא E10. ההוראה הבאה מופיעה בתא A12.</t>
  </si>
  <si>
    <t>הזן פרטים בטבלה 'דיור' שמתחילה בתא משמאל ובטבלה 'בידור' שמתחילה בתא G12. ההוראה הבאה מופיעה בתא A25.</t>
  </si>
  <si>
    <t>הזן פרטים בטבלה 'תחבורה' שמתחילה בתא משמאל ובטבלה 'הלוואות' שמתחילה בתא G24. ההוראה הבאה מופיעה בתא A35.</t>
  </si>
  <si>
    <t>הזן פרטים בטבלה 'ביטוח' שמתחילה בתא משמאל ובטבלה 'מסים' שמתחילה בתא G33. ההוראה הבאה מופיעה בתא A42.</t>
  </si>
  <si>
    <t>הזן פרטים בטבלה 'מזון' שמתחילה בתא משמאל ובטבלה 'חסכונות' שמתחילה בתא G40. ההוראה הבאה מופיעה בתא A48.</t>
  </si>
  <si>
    <t>הזן פרטים בטבלה 'חיות מחמד' שמתחילה בתא משמאל ובטבלה 'מתנות' שמתחילה בתא G46. ההוראה הבאה מופיעה בתא A56.</t>
  </si>
  <si>
    <t>הזן פרטים בטבלה 'בריאות וטיפוח' שמתחילה בתא משמאל ובטבלה 'משפטי' שמתחילה בתא G52. ההוראה הבאה מופיעה בתא A59.</t>
  </si>
  <si>
    <t>העלות המתוכננת הכוללת מחושבת באופן אוטומטי בתא J59, העלות הכוללת בפועל מחושבת באופן אוטומטי בתא J61, וההפרש הכולל מחושב באופן אוטומטי בתא J63.</t>
  </si>
  <si>
    <t>תקציב חודשי אישי</t>
  </si>
  <si>
    <t>הכנסות חודשיות מתוכננות</t>
  </si>
  <si>
    <t>הכנסות חודשיות בפועל</t>
  </si>
  <si>
    <t>דיור</t>
  </si>
  <si>
    <t>משכנתה או שכ"ד</t>
  </si>
  <si>
    <t>טלפון</t>
  </si>
  <si>
    <t>חשמל</t>
  </si>
  <si>
    <t>גז</t>
  </si>
  <si>
    <t>מים וביוב</t>
  </si>
  <si>
    <t>טלוויזיה בכבלים</t>
  </si>
  <si>
    <t>סילוק פסולת</t>
  </si>
  <si>
    <t>תחזוקה או תיקונים</t>
  </si>
  <si>
    <t>ציוד</t>
  </si>
  <si>
    <t>אחר</t>
  </si>
  <si>
    <t>סכום ביניים</t>
  </si>
  <si>
    <t>תחבורה</t>
  </si>
  <si>
    <t>תשלום רכב</t>
  </si>
  <si>
    <t>תשלום עבור אוטובוס/מונית</t>
  </si>
  <si>
    <t>ביטוח</t>
  </si>
  <si>
    <t>רישוי</t>
  </si>
  <si>
    <t>דלק</t>
  </si>
  <si>
    <t>תחזוקה</t>
  </si>
  <si>
    <t>בית</t>
  </si>
  <si>
    <t>בריאות</t>
  </si>
  <si>
    <t>חיים</t>
  </si>
  <si>
    <t>מזון</t>
  </si>
  <si>
    <t>מצרכים</t>
  </si>
  <si>
    <t>ארוחות מחוץ לבית</t>
  </si>
  <si>
    <t>חיות מחמד</t>
  </si>
  <si>
    <t>תרופות</t>
  </si>
  <si>
    <t>טיפוח</t>
  </si>
  <si>
    <t>צעצועים</t>
  </si>
  <si>
    <t>בריאות וטיפוח</t>
  </si>
  <si>
    <t>שיער/ציפורניים</t>
  </si>
  <si>
    <t>בגדים</t>
  </si>
  <si>
    <t>ניקוי יבש</t>
  </si>
  <si>
    <t>מועדון בריאות</t>
  </si>
  <si>
    <t>תשלומים או עמלות של ארגון</t>
  </si>
  <si>
    <t>הכנסה 1</t>
  </si>
  <si>
    <t>הכנסה נוספת</t>
  </si>
  <si>
    <t>סה"כ הכנסות חודשיות</t>
  </si>
  <si>
    <t>עלות מתוכננת</t>
  </si>
  <si>
    <t>עלות בפועל</t>
  </si>
  <si>
    <t>הפרש</t>
  </si>
  <si>
    <t>יתרה מתוכננת 
(ההכנסות המתוכננות פחות ההוצאות)</t>
  </si>
  <si>
    <t>יתרה בפועל 
(ההכנסות בפועל פחות ההוצאות)</t>
  </si>
  <si>
    <t>הפרש 
(הערכים בפועל פחות הערכים המתוכננים)</t>
  </si>
  <si>
    <t>בידור</t>
  </si>
  <si>
    <t>וידאו/DVD</t>
  </si>
  <si>
    <t>תקליטורים</t>
  </si>
  <si>
    <t>סרטים</t>
  </si>
  <si>
    <t>מופעים</t>
  </si>
  <si>
    <t>אירועי ספורט</t>
  </si>
  <si>
    <t>תיאטרון</t>
  </si>
  <si>
    <t>הלוואות</t>
  </si>
  <si>
    <t>אישית</t>
  </si>
  <si>
    <t>סטודנט</t>
  </si>
  <si>
    <t>כרטיס אשראי</t>
  </si>
  <si>
    <t>מסים</t>
  </si>
  <si>
    <t>פדרלי</t>
  </si>
  <si>
    <t>של המדינה</t>
  </si>
  <si>
    <t>מקומי</t>
  </si>
  <si>
    <t>חסכונות או השקעות</t>
  </si>
  <si>
    <t>חשבון לפרישה</t>
  </si>
  <si>
    <t>חשבון להשקעה</t>
  </si>
  <si>
    <t>מתנות ותרומות</t>
  </si>
  <si>
    <t>צדקה 1</t>
  </si>
  <si>
    <t>צדקה 2</t>
  </si>
  <si>
    <t>צדקה 3</t>
  </si>
  <si>
    <t>משפטי</t>
  </si>
  <si>
    <t>עורך דין</t>
  </si>
  <si>
    <t>דמי מזונות</t>
  </si>
  <si>
    <t>תשלומי שעבוד</t>
  </si>
  <si>
    <t>עלות מתוכננת כוללת</t>
  </si>
  <si>
    <t>עלות כוללת בפועל</t>
  </si>
  <si>
    <t>הפרש כולל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</si>
</sst>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₪&quot;\ #,##0.00;[Red]&quot;₪&quot;\ \-#,##0.00"/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&quot;₪&quot;\ #,##0.00"/>
  </numFmts>
  <fonts count="25" x14ac:knownFonts="1">
    <font>
      <sz val="10"/>
      <color theme="1" tint="0.2499465926084170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0"/>
      <color theme="1" tint="0.24994659260841701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sz val="22"/>
      <color theme="3" tint="0.24994659260841701"/>
      <name val="Tahoma"/>
      <family val="2"/>
    </font>
    <font>
      <b/>
      <sz val="10"/>
      <color theme="1" tint="0.24994659260841701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6"/>
      <color theme="1" tint="0.24994659260841701"/>
      <name val="Tahoma"/>
      <family val="2"/>
    </font>
    <font>
      <sz val="11"/>
      <color theme="1" tint="0.24994659260841701"/>
      <name val="Tahoma"/>
      <family val="2"/>
    </font>
    <font>
      <b/>
      <sz val="11"/>
      <color theme="1" tint="0.24994659260841701"/>
      <name val="Tahoma"/>
      <family val="2"/>
    </font>
    <font>
      <sz val="10"/>
      <color theme="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readingOrder="2"/>
    </xf>
    <xf numFmtId="0" fontId="11" fillId="0" borderId="7" applyNumberFormat="0" applyFill="0" applyAlignment="0" applyProtection="0"/>
    <xf numFmtId="0" fontId="8" fillId="0" borderId="8" applyNumberFormat="0" applyFill="0" applyBorder="0" applyAlignment="0" applyProtection="0">
      <alignment readingOrder="2"/>
    </xf>
    <xf numFmtId="0" fontId="12" fillId="0" borderId="9" applyNumberFormat="0" applyFill="0" applyBorder="0" applyAlignment="0" applyProtection="0">
      <alignment readingOrder="2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5" fillId="5" borderId="0" applyNumberFormat="0" applyBorder="0" applyAlignment="0" applyProtection="0"/>
    <xf numFmtId="0" fontId="16" fillId="6" borderId="0" applyNumberFormat="0" applyBorder="0" applyAlignment="0" applyProtection="0"/>
    <xf numFmtId="0" fontId="14" fillId="7" borderId="10" applyNumberFormat="0" applyAlignment="0" applyProtection="0"/>
    <xf numFmtId="0" fontId="17" fillId="8" borderId="11" applyNumberFormat="0" applyAlignment="0" applyProtection="0"/>
    <xf numFmtId="0" fontId="6" fillId="8" borderId="10" applyNumberFormat="0" applyAlignment="0" applyProtection="0"/>
    <xf numFmtId="0" fontId="15" fillId="0" borderId="12" applyNumberFormat="0" applyFill="0" applyAlignment="0" applyProtection="0"/>
    <xf numFmtId="0" fontId="7" fillId="9" borderId="13" applyNumberFormat="0" applyAlignment="0" applyProtection="0"/>
    <xf numFmtId="0" fontId="20" fillId="0" borderId="0" applyNumberFormat="0" applyFill="0" applyBorder="0" applyAlignment="0" applyProtection="0"/>
    <xf numFmtId="0" fontId="8" fillId="10" borderId="14" applyNumberFormat="0" applyFont="0" applyAlignment="0" applyProtection="0"/>
    <xf numFmtId="0" fontId="9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33">
    <xf numFmtId="0" fontId="0" fillId="0" borderId="0" xfId="0">
      <alignment readingOrder="2"/>
    </xf>
    <xf numFmtId="0" fontId="1" fillId="0" borderId="0" xfId="0" applyFont="1">
      <alignment readingOrder="2"/>
    </xf>
    <xf numFmtId="0" fontId="2" fillId="0" borderId="0" xfId="0" applyFont="1">
      <alignment readingOrder="2"/>
    </xf>
    <xf numFmtId="0" fontId="0" fillId="0" borderId="0" xfId="0" applyAlignment="1">
      <alignment horizontal="right" readingOrder="2"/>
    </xf>
    <xf numFmtId="0" fontId="11" fillId="0" borderId="7" xfId="1" applyAlignment="1">
      <alignment horizontal="right" readingOrder="2"/>
    </xf>
    <xf numFmtId="0" fontId="0" fillId="0" borderId="0" xfId="0" applyFont="1" applyFill="1" applyBorder="1" applyAlignment="1">
      <alignment horizontal="right" readingOrder="2"/>
    </xf>
    <xf numFmtId="0" fontId="21" fillId="3" borderId="0" xfId="2" applyFont="1" applyFill="1" applyBorder="1" applyAlignment="1">
      <alignment horizontal="center" vertical="center" readingOrder="2"/>
    </xf>
    <xf numFmtId="0" fontId="22" fillId="0" borderId="0" xfId="0" applyFont="1" applyAlignment="1">
      <alignment horizontal="right" vertical="center" wrapText="1" readingOrder="2"/>
    </xf>
    <xf numFmtId="0" fontId="23" fillId="0" borderId="0" xfId="0" applyFont="1" applyAlignment="1">
      <alignment horizontal="right" vertical="center" wrapText="1" readingOrder="2"/>
    </xf>
    <xf numFmtId="0" fontId="4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24" fillId="0" borderId="0" xfId="0" applyFont="1" applyAlignment="1">
      <alignment horizontal="right" readingOrder="2"/>
    </xf>
    <xf numFmtId="0" fontId="0" fillId="0" borderId="0" xfId="0" applyFont="1" applyAlignment="1">
      <alignment horizontal="right" readingOrder="2"/>
    </xf>
    <xf numFmtId="0" fontId="24" fillId="0" borderId="0" xfId="0" applyFont="1">
      <alignment readingOrder="2"/>
    </xf>
    <xf numFmtId="0" fontId="0" fillId="0" borderId="0" xfId="0" applyFont="1" applyAlignment="1">
      <alignment horizontal="right" vertical="center" readingOrder="2"/>
    </xf>
    <xf numFmtId="0" fontId="0" fillId="0" borderId="0" xfId="0" applyFont="1" applyAlignment="1">
      <alignment vertical="center"/>
    </xf>
    <xf numFmtId="0" fontId="0" fillId="0" borderId="0" xfId="0" applyFont="1">
      <alignment readingOrder="2"/>
    </xf>
    <xf numFmtId="8" fontId="0" fillId="0" borderId="2" xfId="0" applyNumberFormat="1" applyFont="1" applyFill="1" applyBorder="1" applyAlignment="1">
      <alignment horizontal="left" readingOrder="1"/>
    </xf>
    <xf numFmtId="8" fontId="0" fillId="0" borderId="3" xfId="0" applyNumberFormat="1" applyFont="1" applyFill="1" applyBorder="1" applyAlignment="1">
      <alignment horizontal="left" readingOrder="1"/>
    </xf>
    <xf numFmtId="8" fontId="12" fillId="2" borderId="4" xfId="0" applyNumberFormat="1" applyFont="1" applyFill="1" applyBorder="1" applyAlignment="1">
      <alignment horizontal="left" readingOrder="1"/>
    </xf>
    <xf numFmtId="166" fontId="0" fillId="0" borderId="0" xfId="0" applyNumberFormat="1" applyFont="1" applyFill="1" applyBorder="1" applyAlignment="1">
      <alignment horizontal="left" readingOrder="1"/>
    </xf>
    <xf numFmtId="166" fontId="0" fillId="0" borderId="0" xfId="0" applyNumberFormat="1" applyAlignment="1">
      <alignment horizontal="left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 readingOrder="2"/>
    </xf>
    <xf numFmtId="0" fontId="12" fillId="0" borderId="1" xfId="3" applyBorder="1" applyAlignment="1">
      <alignment horizontal="right" vertical="center" readingOrder="2"/>
    </xf>
    <xf numFmtId="8" fontId="12" fillId="2" borderId="1" xfId="0" applyNumberFormat="1" applyFont="1" applyFill="1" applyBorder="1" applyAlignment="1">
      <alignment horizontal="left" vertical="center" readingOrder="1"/>
    </xf>
    <xf numFmtId="0" fontId="8" fillId="0" borderId="5" xfId="2" applyBorder="1" applyAlignment="1">
      <alignment horizontal="right" vertical="center" readingOrder="2"/>
    </xf>
    <xf numFmtId="0" fontId="8" fillId="0" borderId="6" xfId="2" applyBorder="1" applyAlignment="1">
      <alignment horizontal="right" vertical="center" readingOrder="2"/>
    </xf>
    <xf numFmtId="0" fontId="8" fillId="0" borderId="2" xfId="2" applyBorder="1" applyAlignment="1">
      <alignment horizontal="right" vertical="center" wrapText="1" readingOrder="2"/>
    </xf>
    <xf numFmtId="0" fontId="8" fillId="0" borderId="3" xfId="2" applyBorder="1" applyAlignment="1">
      <alignment horizontal="right" vertical="center" wrapText="1" readingOrder="2"/>
    </xf>
    <xf numFmtId="0" fontId="8" fillId="0" borderId="4" xfId="2" applyBorder="1" applyAlignment="1">
      <alignment horizontal="right" vertical="center" wrapText="1" readingOrder="2"/>
    </xf>
    <xf numFmtId="0" fontId="8" fillId="0" borderId="1" xfId="2" applyBorder="1" applyAlignment="1">
      <alignment horizontal="right" vertical="center" wrapText="1" readingOrder="2"/>
    </xf>
    <xf numFmtId="0" fontId="8" fillId="0" borderId="1" xfId="2" applyBorder="1" applyAlignment="1">
      <alignment horizontal="right" vertical="center" readingOrder="2"/>
    </xf>
  </cellXfs>
  <cellStyles count="47">
    <cellStyle name="20% - הדגשה1" xfId="24" builtinId="30" customBuiltin="1"/>
    <cellStyle name="20% - הדגשה2" xfId="28" builtinId="34" customBuiltin="1"/>
    <cellStyle name="20% - הדגשה3" xfId="32" builtinId="38" customBuiltin="1"/>
    <cellStyle name="20% - הדגשה4" xfId="36" builtinId="42" customBuiltin="1"/>
    <cellStyle name="20% - הדגשה5" xfId="40" builtinId="46" customBuiltin="1"/>
    <cellStyle name="20% - הדגשה6" xfId="44" builtinId="50" customBuiltin="1"/>
    <cellStyle name="40% - הדגשה1" xfId="25" builtinId="31" customBuiltin="1"/>
    <cellStyle name="40% - הדגשה2" xfId="29" builtinId="35" customBuiltin="1"/>
    <cellStyle name="40% - הדגשה3" xfId="33" builtinId="39" customBuiltin="1"/>
    <cellStyle name="40% - הדגשה4" xfId="37" builtinId="43" customBuiltin="1"/>
    <cellStyle name="40% - הדגשה5" xfId="41" builtinId="47" customBuiltin="1"/>
    <cellStyle name="40% - הדגשה6" xfId="45" builtinId="51" customBuiltin="1"/>
    <cellStyle name="60% - הדגשה1" xfId="26" builtinId="32" customBuiltin="1"/>
    <cellStyle name="60% - הדגשה2" xfId="30" builtinId="36" customBuiltin="1"/>
    <cellStyle name="60% - הדגשה3" xfId="34" builtinId="40" customBuiltin="1"/>
    <cellStyle name="60% - הדגשה4" xfId="38" builtinId="44" customBuiltin="1"/>
    <cellStyle name="60% - הדגשה5" xfId="42" builtinId="48" customBuiltin="1"/>
    <cellStyle name="60% - הדגשה6" xfId="46" builtinId="52" customBuiltin="1"/>
    <cellStyle name="Comma" xfId="4" builtinId="3" customBuiltin="1"/>
    <cellStyle name="Currency" xfId="6" builtinId="4" customBuiltin="1"/>
    <cellStyle name="Normal" xfId="0" builtinId="0" customBuiltin="1"/>
    <cellStyle name="Percent" xfId="8" builtinId="5" customBuiltin="1"/>
    <cellStyle name="הדגשה1" xfId="23" builtinId="29" customBuiltin="1"/>
    <cellStyle name="הדגשה2" xfId="27" builtinId="33" customBuiltin="1"/>
    <cellStyle name="הדגשה3" xfId="31" builtinId="37" customBuiltin="1"/>
    <cellStyle name="הדגשה4" xfId="35" builtinId="41" customBuiltin="1"/>
    <cellStyle name="הדגשה5" xfId="39" builtinId="45" customBuiltin="1"/>
    <cellStyle name="הדגשה6" xfId="43" builtinId="49" customBuiltin="1"/>
    <cellStyle name="הערה" xfId="20" builtinId="10" customBuiltin="1"/>
    <cellStyle name="חישוב" xfId="16" builtinId="22" customBuiltin="1"/>
    <cellStyle name="טוב" xfId="11" builtinId="26" customBuiltin="1"/>
    <cellStyle name="טקסט אזהרה" xfId="19" builtinId="11" customBuiltin="1"/>
    <cellStyle name="טקסט הסברי" xfId="21" builtinId="53" customBuiltin="1"/>
    <cellStyle name="כותרת" xfId="9" builtinId="15" customBuiltin="1"/>
    <cellStyle name="כותרת 1" xfId="1" builtinId="16" customBuiltin="1"/>
    <cellStyle name="כותרת 2" xfId="2" builtinId="17" customBuiltin="1"/>
    <cellStyle name="כותרת 3" xfId="3" builtinId="18" customBuiltin="1"/>
    <cellStyle name="כותרת 4" xfId="10" builtinId="19" customBuiltin="1"/>
    <cellStyle name="מטבע [0]" xfId="7" builtinId="7" customBuiltin="1"/>
    <cellStyle name="ניטראלי" xfId="13" builtinId="28" customBuiltin="1"/>
    <cellStyle name="סה&quot;כ" xfId="22" builtinId="25" customBuiltin="1"/>
    <cellStyle name="פלט" xfId="15" builtinId="21" customBuiltin="1"/>
    <cellStyle name="פסיק [0]" xfId="5" builtinId="6" customBuiltin="1"/>
    <cellStyle name="קלט" xfId="14" builtinId="20" customBuiltin="1"/>
    <cellStyle name="רע" xfId="12" builtinId="27" customBuiltin="1"/>
    <cellStyle name="תא מסומן" xfId="18" builtinId="23" customBuiltin="1"/>
    <cellStyle name="תא מקושר" xfId="17" builtinId="24" customBuiltin="1"/>
  </cellStyles>
  <dxfs count="91">
    <dxf>
      <numFmt numFmtId="166" formatCode="&quot;₪&quot;\ #,##0.00"/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numFmt numFmtId="167" formatCode="&quot;$&quot;#,##0.00"/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numFmt numFmtId="166" formatCode="&quot;₪&quot;\ #,##0.00"/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1"/>
    </dxf>
    <dxf>
      <numFmt numFmtId="166" formatCode="&quot;₪&quot;\ #,##0.00"/>
      <alignment horizontal="right" vertical="bottom" textRotation="0" wrapText="0" indent="0" justifyLastLine="0" shrinkToFit="0" readingOrder="2"/>
    </dxf>
    <dxf>
      <alignment horizontal="left" vertical="bottom" textRotation="0" wrapText="0" indent="0" justifyLastLine="0" shrinkToFit="0" readingOrder="1"/>
    </dxf>
    <dxf>
      <alignment horizontal="right" vertical="bottom" textRotation="0" wrapText="0" indent="0" justifyLastLine="0" shrinkToFit="0" readingOrder="2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TableStyleLight9" defaultPivotStyle="PivotStyleLight16">
    <tableStyle name="Personal monthly budget" pivot="0" count="7" xr9:uid="{DF2684C2-C435-47FA-9646-E632C3AE8948}">
      <tableStyleElement type="wholeTable" dxfId="90"/>
      <tableStyleElement type="headerRow" dxfId="89"/>
      <tableStyleElement type="totalRow" dxfId="88"/>
      <tableStyleElement type="firstColumn" dxfId="87"/>
      <tableStyleElement type="lastColumn" dxfId="86"/>
      <tableStyleElement type="firstRowStripe" dxfId="85"/>
      <tableStyleElement type="firstColumnStripe" dxfId="8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2:E23" totalsRowCount="1">
  <autoFilter ref="B12:E22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דיור" totalsRowLabel="סכום ביניים" totalsRowDxfId="83"/>
    <tableColumn id="2" xr3:uid="{00000000-0010-0000-0000-000002000000}" name="עלות מתוכננת" dataDxfId="82" totalsRowDxfId="81"/>
    <tableColumn id="3" xr3:uid="{00000000-0010-0000-0000-000003000000}" name="עלות בפועל" dataDxfId="80" totalsRowDxfId="79"/>
    <tableColumn id="4" xr3:uid="{00000000-0010-0000-0000-000004000000}" name="הפרש" totalsRowFunction="sum" dataDxfId="78" totalsRowDxfId="77">
      <calculatedColumnFormula>Housing[[#This Row],[עלות מתוכננת]]-Housing[[#This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דיור בטבלה זו. ההפרש מחושב באופן אוטומטי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48:E54" totalsRowCount="1">
  <autoFilter ref="B48:E53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חיות מחמד" totalsRowLabel="סכום ביניים" totalsRowDxfId="20"/>
    <tableColumn id="2" xr3:uid="{00000000-0010-0000-0900-000002000000}" name="עלות מתוכננת" dataDxfId="19" totalsRowDxfId="18"/>
    <tableColumn id="3" xr3:uid="{00000000-0010-0000-0900-000003000000}" name="עלות בפועל" dataDxfId="17" totalsRowDxfId="16"/>
    <tableColumn id="4" xr3:uid="{00000000-0010-0000-0900-000004000000}" name="הפרש" totalsRowFunction="sum" dataDxfId="15" totalsRowDxfId="14">
      <calculatedColumnFormula>Pets[[#This Row],[עלות מתוכננת]]-Pets[[#This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חיות מחמד בטבלה זו. ההפרש מחושב באופן אוטומטי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2:J57" totalsRowCount="1" headerRowCellStyle="Normal">
  <autoFilter ref="G52:J56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משפטי" totalsRowLabel="סכום ביניים" totalsRowDxfId="13"/>
    <tableColumn id="2" xr3:uid="{00000000-0010-0000-0A00-000002000000}" name="עלות מתוכננת" dataDxfId="12" totalsRowDxfId="11"/>
    <tableColumn id="3" xr3:uid="{00000000-0010-0000-0A00-000003000000}" name="עלות בפועל" dataDxfId="10" totalsRowDxfId="9"/>
    <tableColumn id="4" xr3:uid="{00000000-0010-0000-0A00-000004000000}" name="הפרש" totalsRowFunction="sum" dataDxfId="8" totalsRowDxfId="7">
      <calculatedColumnFormula>Legal[[#This Row],[עלות מתוכננת]]-Legal[[#This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הוצאות משפטיות בטבלה זו. ההפרש מחושב באופן אוטומטי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6:E64" totalsRowCount="1">
  <autoFilter ref="B56:E63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בריאות וטיפוח" totalsRowLabel="סכום ביניים" totalsRowDxfId="6"/>
    <tableColumn id="2" xr3:uid="{00000000-0010-0000-0B00-000002000000}" name="עלות מתוכננת" dataDxfId="5" totalsRowDxfId="4"/>
    <tableColumn id="3" xr3:uid="{00000000-0010-0000-0B00-000003000000}" name="עלות בפועל" dataDxfId="3" totalsRowDxfId="2"/>
    <tableColumn id="4" xr3:uid="{00000000-0010-0000-0B00-000004000000}" name="הפרש" totalsRowFunction="sum" dataDxfId="1" totalsRowDxfId="0">
      <calculatedColumnFormula>PersonalCare[[#This Row],[עלות מתוכננת]]-PersonalCare[[#This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בריאות וטיפוח בטבלה זו. ההפרש מחושב באופן אוטומטי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2:J22" totalsRowCount="1" headerRowCellStyle="Normal">
  <autoFilter ref="G12:J21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בידור" totalsRowLabel="סכום ביניים" totalsRowDxfId="76"/>
    <tableColumn id="2" xr3:uid="{00000000-0010-0000-0100-000002000000}" name="עלות מתוכננת" dataDxfId="75" totalsRowDxfId="74"/>
    <tableColumn id="3" xr3:uid="{00000000-0010-0000-0100-000003000000}" name="עלות בפועל" dataDxfId="73" totalsRowDxfId="72"/>
    <tableColumn id="4" xr3:uid="{00000000-0010-0000-0100-000004000000}" name="הפרש" totalsRowFunction="sum" dataDxfId="71" totalsRowDxfId="70">
      <calculatedColumnFormula>Entertainment[[#This Row],[עלות מתוכננת]]-Entertainment[[#This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בידור בטבלה זו. ההפרש מחושב באופן אוטומטי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4:J31" totalsRowCount="1">
  <autoFilter ref="G24:J30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הלוואות" totalsRowLabel="סכום ביניים" totalsRowDxfId="69"/>
    <tableColumn id="2" xr3:uid="{00000000-0010-0000-0200-000002000000}" name="עלות מתוכננת" dataDxfId="68" totalsRowDxfId="67"/>
    <tableColumn id="3" xr3:uid="{00000000-0010-0000-0200-000003000000}" name="עלות בפועל" dataDxfId="66" totalsRowDxfId="65"/>
    <tableColumn id="4" xr3:uid="{00000000-0010-0000-0200-000004000000}" name="הפרש" totalsRowFunction="sum" dataDxfId="64" totalsRowDxfId="63">
      <calculatedColumnFormula>Loans[[#This Row],[עלות מתוכננת]]-Loans[[#This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הלוואות בטבלה זו. ההפרש מחושב באופן אוטומטי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5:E33" totalsRowCount="1" headerRowCellStyle="Normal">
  <autoFilter ref="B25:E32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תחבורה" totalsRowLabel="סכום ביניים" totalsRowDxfId="62"/>
    <tableColumn id="2" xr3:uid="{00000000-0010-0000-0300-000002000000}" name="עלות מתוכננת" dataDxfId="61" totalsRowDxfId="60"/>
    <tableColumn id="3" xr3:uid="{00000000-0010-0000-0300-000003000000}" name="עלות בפועל" dataDxfId="59" totalsRowDxfId="58"/>
    <tableColumn id="4" xr3:uid="{00000000-0010-0000-0300-000004000000}" name="הפרש" totalsRowFunction="sum" dataDxfId="57" totalsRowDxfId="56">
      <calculatedColumnFormula>Transportation[[#This Row],[עלות מתוכננת]]-Transportation[[#This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תחבורה בטבלה זו. ההפרש מחושב באופן אוטומטי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5:E40" totalsRowCount="1" headerRowCellStyle="Normal">
  <autoFilter ref="B35:E39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ביטוח" totalsRowLabel="סכום ביניים" totalsRowDxfId="55"/>
    <tableColumn id="2" xr3:uid="{00000000-0010-0000-0400-000002000000}" name="עלות מתוכננת" dataDxfId="54" totalsRowDxfId="53"/>
    <tableColumn id="3" xr3:uid="{00000000-0010-0000-0400-000003000000}" name="עלות בפועל" dataDxfId="52" totalsRowDxfId="51"/>
    <tableColumn id="4" xr3:uid="{00000000-0010-0000-0400-000004000000}" name="הפרש" totalsRowFunction="sum" dataDxfId="50" totalsRowDxfId="49">
      <calculatedColumnFormula>Insurance[[#This Row],[עלות מתוכננת]]-Insurance[[#This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ביטוח בטבלה זו. ההפרש מחושב באופן אוטומטי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3:J38" totalsRowCount="1" headerRowCellStyle="Normal">
  <autoFilter ref="G33:J37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מסים" totalsRowLabel="סכום ביניים" totalsRowDxfId="48"/>
    <tableColumn id="2" xr3:uid="{00000000-0010-0000-0500-000002000000}" name="עלות מתוכננת" dataDxfId="47" totalsRowDxfId="46"/>
    <tableColumn id="3" xr3:uid="{00000000-0010-0000-0500-000003000000}" name="עלות בפועל" dataDxfId="45" totalsRowDxfId="44"/>
    <tableColumn id="4" xr3:uid="{00000000-0010-0000-0500-000004000000}" name="הפרש" totalsRowFunction="sum" dataDxfId="43" totalsRowDxfId="42">
      <calculatedColumnFormula>Taxes[[#This Row],[עלות מתוכננת]]-Taxes[[#This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מסים בטבלה זו. ההפרש מחושב באופן אוטומטי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0:J44" totalsRowCount="1" headerRowCellStyle="Normal">
  <autoFilter ref="G40:J43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חסכונות או השקעות" totalsRowLabel="סכום ביניים" totalsRowDxfId="41"/>
    <tableColumn id="2" xr3:uid="{00000000-0010-0000-0600-000002000000}" name="עלות מתוכננת" dataDxfId="40" totalsRowDxfId="39"/>
    <tableColumn id="3" xr3:uid="{00000000-0010-0000-0600-000003000000}" name="עלות בפועל" dataDxfId="38" totalsRowDxfId="37"/>
    <tableColumn id="4" xr3:uid="{00000000-0010-0000-0600-000004000000}" name="הפרש" totalsRowFunction="sum" dataDxfId="36" totalsRowDxfId="35">
      <calculatedColumnFormula>Savings[[#This Row],[עלות מתוכננת]]-Savings[[#This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חסכונות או השקעות בטבלה זו. ההפרש מחושב באופן אוטומטי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2:E46" totalsRowCount="1" headerRowCellStyle="Normal">
  <autoFilter ref="B42:E45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מזון" totalsRowLabel="סכום ביניים" totalsRowDxfId="34"/>
    <tableColumn id="2" xr3:uid="{00000000-0010-0000-0700-000002000000}" name="עלות מתוכננת" dataDxfId="33" totalsRowDxfId="32"/>
    <tableColumn id="3" xr3:uid="{00000000-0010-0000-0700-000003000000}" name="עלות בפועל" dataDxfId="31" totalsRowDxfId="30"/>
    <tableColumn id="4" xr3:uid="{00000000-0010-0000-0700-000004000000}" name="הפרש" totalsRowFunction="sum" dataDxfId="29" totalsRowDxfId="28">
      <calculatedColumnFormula>Food[[#This Row],[עלות מתוכננת]]-Food[[#This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מזון בטבלה זו. ההפרש מחושב באופן אוטומטי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6:J50" totalsRowCount="1" headerRowCellStyle="Normal">
  <autoFilter ref="G46:J49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מתנות ותרומות" totalsRowLabel="סכום ביניים" totalsRowDxfId="27"/>
    <tableColumn id="2" xr3:uid="{00000000-0010-0000-0800-000002000000}" name="עלות מתוכננת" dataDxfId="26" totalsRowDxfId="25"/>
    <tableColumn id="3" xr3:uid="{00000000-0010-0000-0800-000003000000}" name="עלות בפועל" dataDxfId="24" totalsRowDxfId="23"/>
    <tableColumn id="4" xr3:uid="{00000000-0010-0000-0800-000004000000}" name="הפרש" totalsRowFunction="sum" dataDxfId="22" totalsRowDxfId="21">
      <calculatedColumnFormula>Gifts[[#This Row],[עלות מתוכננת]]-Gifts[[#This Row],[עלות בפועל]]</calculatedColumnFormula>
    </tableColumn>
  </tableColumns>
  <tableStyleInfo name="Personal monthly budget" showFirstColumn="1" showLastColumn="1" showRowStripes="0" showColumnStripes="0"/>
  <extLst>
    <ext xmlns:x14="http://schemas.microsoft.com/office/spreadsheetml/2009/9/main" uri="{504A1905-F514-4f6f-8877-14C23A59335A}">
      <x14:table altTextSummary="הזן עלויות מתוכננות ועלויות בפועל עבור מתנות ותרומות בטבלה זו. ההפרש מחושב באופן אוטומטי"/>
    </ext>
  </extLst>
</table>
</file>

<file path=xl/theme/theme1.xml><?xml version="1.0" encoding="utf-8"?>
<a:theme xmlns:a="http://schemas.openxmlformats.org/drawingml/2006/main" name="WeightLossTracker">
  <a:themeElements>
    <a:clrScheme name="WeightLossTracker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Finance charge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A1:B7"/>
  <sheetViews>
    <sheetView showGridLines="0" rightToLeft="1" tabSelected="1" workbookViewId="0"/>
  </sheetViews>
  <sheetFormatPr defaultRowHeight="12.75" x14ac:dyDescent="0.2"/>
  <cols>
    <col min="1" max="1" width="2.5703125" style="16" customWidth="1"/>
    <col min="2" max="2" width="80.5703125" style="16" customWidth="1"/>
    <col min="3" max="3" width="2.5703125" style="16" customWidth="1"/>
    <col min="4" max="16384" width="9.140625" style="16"/>
  </cols>
  <sheetData>
    <row r="1" spans="1:2" s="15" customFormat="1" ht="30" customHeight="1" x14ac:dyDescent="0.2">
      <c r="A1" s="14"/>
      <c r="B1" s="6" t="s">
        <v>0</v>
      </c>
    </row>
    <row r="2" spans="1:2" ht="30" customHeight="1" x14ac:dyDescent="0.2">
      <c r="A2" s="12"/>
      <c r="B2" s="7" t="s">
        <v>1</v>
      </c>
    </row>
    <row r="3" spans="1:2" ht="30" customHeight="1" x14ac:dyDescent="0.2">
      <c r="A3" s="12"/>
      <c r="B3" s="7" t="s">
        <v>2</v>
      </c>
    </row>
    <row r="4" spans="1:2" ht="30" customHeight="1" x14ac:dyDescent="0.2">
      <c r="A4" s="12"/>
      <c r="B4" s="7" t="s">
        <v>3</v>
      </c>
    </row>
    <row r="5" spans="1:2" ht="30" customHeight="1" x14ac:dyDescent="0.2">
      <c r="A5" s="12"/>
      <c r="B5" s="8" t="s">
        <v>4</v>
      </c>
    </row>
    <row r="6" spans="1:2" ht="45.75" customHeight="1" x14ac:dyDescent="0.2">
      <c r="A6" s="12"/>
      <c r="B6" s="7" t="s">
        <v>5</v>
      </c>
    </row>
    <row r="7" spans="1:2" ht="36.75" customHeight="1" x14ac:dyDescent="0.2">
      <c r="A7" s="12"/>
      <c r="B7" s="7" t="s">
        <v>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5"/>
  <sheetViews>
    <sheetView showGridLines="0" rightToLeft="1" workbookViewId="0"/>
  </sheetViews>
  <sheetFormatPr defaultRowHeight="12.75" x14ac:dyDescent="0.2"/>
  <cols>
    <col min="1" max="1" width="2.5703125" style="2" customWidth="1"/>
    <col min="2" max="2" width="25.85546875" customWidth="1"/>
    <col min="3" max="3" width="15.85546875" customWidth="1"/>
    <col min="4" max="4" width="12.85546875" customWidth="1"/>
    <col min="5" max="5" width="12.5703125" customWidth="1"/>
    <col min="6" max="6" width="2.5703125" customWidth="1"/>
    <col min="7" max="7" width="27" customWidth="1"/>
    <col min="8" max="8" width="15.85546875" customWidth="1"/>
    <col min="9" max="9" width="12.85546875" customWidth="1"/>
    <col min="10" max="10" width="12.5703125" customWidth="1"/>
    <col min="11" max="11" width="2.5703125" customWidth="1"/>
  </cols>
  <sheetData>
    <row r="1" spans="1:10" s="1" customFormat="1" ht="15" x14ac:dyDescent="0.25">
      <c r="A1" s="9" t="s">
        <v>7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27.75" thickBot="1" x14ac:dyDescent="0.4">
      <c r="A2" s="9" t="s">
        <v>8</v>
      </c>
      <c r="B2" s="4" t="s">
        <v>19</v>
      </c>
      <c r="C2" s="4"/>
      <c r="D2" s="4"/>
      <c r="E2" s="4"/>
      <c r="F2" s="4"/>
      <c r="G2" s="4"/>
      <c r="H2" s="4"/>
      <c r="I2" s="4"/>
      <c r="J2" s="4"/>
    </row>
    <row r="3" spans="1:10" x14ac:dyDescent="0.2">
      <c r="A3" s="11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11" t="s">
        <v>9</v>
      </c>
      <c r="B4" s="28" t="s">
        <v>20</v>
      </c>
      <c r="C4" s="26" t="s">
        <v>57</v>
      </c>
      <c r="D4" s="27"/>
      <c r="E4" s="17">
        <v>4300</v>
      </c>
      <c r="F4" s="3"/>
      <c r="G4" s="31" t="s">
        <v>63</v>
      </c>
      <c r="H4" s="32"/>
      <c r="I4" s="32"/>
      <c r="J4" s="25">
        <f>E6-J59</f>
        <v>3405</v>
      </c>
    </row>
    <row r="5" spans="1:10" x14ac:dyDescent="0.2">
      <c r="A5" s="11"/>
      <c r="B5" s="29"/>
      <c r="C5" s="26" t="s">
        <v>58</v>
      </c>
      <c r="D5" s="27"/>
      <c r="E5" s="18">
        <v>300</v>
      </c>
      <c r="F5" s="3"/>
      <c r="G5" s="32"/>
      <c r="H5" s="32"/>
      <c r="I5" s="32"/>
      <c r="J5" s="25"/>
    </row>
    <row r="6" spans="1:10" x14ac:dyDescent="0.2">
      <c r="A6" s="11" t="s">
        <v>10</v>
      </c>
      <c r="B6" s="30"/>
      <c r="C6" s="26" t="s">
        <v>59</v>
      </c>
      <c r="D6" s="27"/>
      <c r="E6" s="19">
        <f>SUM(E4:E5)</f>
        <v>4600</v>
      </c>
      <c r="F6" s="3"/>
      <c r="G6" s="31" t="s">
        <v>64</v>
      </c>
      <c r="H6" s="32"/>
      <c r="I6" s="32"/>
      <c r="J6" s="25">
        <f>E10-J61</f>
        <v>3064</v>
      </c>
    </row>
    <row r="7" spans="1:10" x14ac:dyDescent="0.2">
      <c r="A7" s="11"/>
      <c r="B7" s="12"/>
      <c r="C7" s="12"/>
      <c r="D7" s="12"/>
      <c r="E7" s="12"/>
      <c r="F7" s="3"/>
      <c r="G7" s="32"/>
      <c r="H7" s="32"/>
      <c r="I7" s="32"/>
      <c r="J7" s="25"/>
    </row>
    <row r="8" spans="1:10" x14ac:dyDescent="0.2">
      <c r="A8" s="11" t="s">
        <v>11</v>
      </c>
      <c r="B8" s="28" t="s">
        <v>21</v>
      </c>
      <c r="C8" s="26" t="s">
        <v>57</v>
      </c>
      <c r="D8" s="27"/>
      <c r="E8" s="17">
        <v>4000</v>
      </c>
      <c r="F8" s="3"/>
      <c r="G8" s="31" t="s">
        <v>65</v>
      </c>
      <c r="H8" s="32"/>
      <c r="I8" s="32"/>
      <c r="J8" s="25">
        <f>J6-J4</f>
        <v>-341</v>
      </c>
    </row>
    <row r="9" spans="1:10" x14ac:dyDescent="0.2">
      <c r="A9" s="11"/>
      <c r="B9" s="29"/>
      <c r="C9" s="26" t="s">
        <v>58</v>
      </c>
      <c r="D9" s="27"/>
      <c r="E9" s="18">
        <v>300</v>
      </c>
      <c r="F9" s="3"/>
      <c r="G9" s="32"/>
      <c r="H9" s="32"/>
      <c r="I9" s="32"/>
      <c r="J9" s="25"/>
    </row>
    <row r="10" spans="1:10" x14ac:dyDescent="0.2">
      <c r="A10" s="11"/>
      <c r="B10" s="30"/>
      <c r="C10" s="26" t="s">
        <v>59</v>
      </c>
      <c r="D10" s="27"/>
      <c r="E10" s="19">
        <f>SUM(E8:E9)</f>
        <v>4300</v>
      </c>
      <c r="F10" s="3"/>
      <c r="G10" s="3"/>
      <c r="H10" s="3"/>
      <c r="I10" s="3"/>
      <c r="J10" s="3"/>
    </row>
    <row r="11" spans="1:10" x14ac:dyDescent="0.2">
      <c r="A11" s="11"/>
      <c r="B11" s="3"/>
      <c r="C11" s="3"/>
      <c r="D11" s="3"/>
      <c r="E11" s="3"/>
      <c r="F11" s="3"/>
      <c r="G11" s="3"/>
      <c r="H11" s="3"/>
      <c r="I11" s="3"/>
      <c r="J11" s="3"/>
    </row>
    <row r="12" spans="1:10" x14ac:dyDescent="0.2">
      <c r="A12" s="11" t="s">
        <v>12</v>
      </c>
      <c r="B12" s="5" t="s">
        <v>22</v>
      </c>
      <c r="C12" s="5" t="s">
        <v>60</v>
      </c>
      <c r="D12" s="5" t="s">
        <v>61</v>
      </c>
      <c r="E12" s="5" t="s">
        <v>62</v>
      </c>
      <c r="F12" s="3"/>
      <c r="G12" s="3" t="s">
        <v>66</v>
      </c>
      <c r="H12" s="3" t="s">
        <v>60</v>
      </c>
      <c r="I12" s="3" t="s">
        <v>61</v>
      </c>
      <c r="J12" s="3" t="s">
        <v>62</v>
      </c>
    </row>
    <row r="13" spans="1:10" x14ac:dyDescent="0.2">
      <c r="A13" s="11"/>
      <c r="B13" s="5" t="s">
        <v>23</v>
      </c>
      <c r="C13" s="20">
        <v>1000</v>
      </c>
      <c r="D13" s="20">
        <v>1000</v>
      </c>
      <c r="E13" s="20">
        <f>Housing[[#This Row],[עלות מתוכננת]]-Housing[[#This Row],[עלות בפועל]]</f>
        <v>0</v>
      </c>
      <c r="F13" s="3"/>
      <c r="G13" s="3" t="s">
        <v>67</v>
      </c>
      <c r="H13" s="21"/>
      <c r="I13" s="21"/>
      <c r="J13" s="21">
        <f>Entertainment[[#This Row],[עלות מתוכננת]]-Entertainment[[#This Row],[עלות בפועל]]</f>
        <v>0</v>
      </c>
    </row>
    <row r="14" spans="1:10" x14ac:dyDescent="0.2">
      <c r="A14" s="11"/>
      <c r="B14" s="5" t="s">
        <v>24</v>
      </c>
      <c r="C14" s="20">
        <v>54</v>
      </c>
      <c r="D14" s="20">
        <v>100</v>
      </c>
      <c r="E14" s="20">
        <f>Housing[[#This Row],[עלות מתוכננת]]-Housing[[#This Row],[עלות בפועל]]</f>
        <v>-46</v>
      </c>
      <c r="F14" s="3"/>
      <c r="G14" s="3" t="s">
        <v>68</v>
      </c>
      <c r="H14" s="21"/>
      <c r="I14" s="21"/>
      <c r="J14" s="21">
        <f>Entertainment[[#This Row],[עלות מתוכננת]]-Entertainment[[#This Row],[עלות בפועל]]</f>
        <v>0</v>
      </c>
    </row>
    <row r="15" spans="1:10" x14ac:dyDescent="0.2">
      <c r="A15" s="11"/>
      <c r="B15" s="5" t="s">
        <v>25</v>
      </c>
      <c r="C15" s="20">
        <v>44</v>
      </c>
      <c r="D15" s="20">
        <v>56</v>
      </c>
      <c r="E15" s="20">
        <f>Housing[[#This Row],[עלות מתוכננת]]-Housing[[#This Row],[עלות בפועל]]</f>
        <v>-12</v>
      </c>
      <c r="F15" s="3"/>
      <c r="G15" s="3" t="s">
        <v>69</v>
      </c>
      <c r="H15" s="21"/>
      <c r="I15" s="21"/>
      <c r="J15" s="21">
        <f>Entertainment[[#This Row],[עלות מתוכננת]]-Entertainment[[#This Row],[עלות בפועל]]</f>
        <v>0</v>
      </c>
    </row>
    <row r="16" spans="1:10" x14ac:dyDescent="0.2">
      <c r="A16" s="11"/>
      <c r="B16" s="5" t="s">
        <v>26</v>
      </c>
      <c r="C16" s="20">
        <v>22</v>
      </c>
      <c r="D16" s="20">
        <v>28</v>
      </c>
      <c r="E16" s="20">
        <f>Housing[[#This Row],[עלות מתוכננת]]-Housing[[#This Row],[עלות בפועל]]</f>
        <v>-6</v>
      </c>
      <c r="F16" s="3"/>
      <c r="G16" s="3" t="s">
        <v>70</v>
      </c>
      <c r="H16" s="21"/>
      <c r="I16" s="21"/>
      <c r="J16" s="21">
        <f>Entertainment[[#This Row],[עלות מתוכננת]]-Entertainment[[#This Row],[עלות בפועל]]</f>
        <v>0</v>
      </c>
    </row>
    <row r="17" spans="1:10" x14ac:dyDescent="0.2">
      <c r="A17" s="11"/>
      <c r="B17" s="5" t="s">
        <v>27</v>
      </c>
      <c r="C17" s="20">
        <v>8</v>
      </c>
      <c r="D17" s="20">
        <v>8</v>
      </c>
      <c r="E17" s="20">
        <f>Housing[[#This Row],[עלות מתוכננת]]-Housing[[#This Row],[עלות בפועל]]</f>
        <v>0</v>
      </c>
      <c r="F17" s="3"/>
      <c r="G17" s="3" t="s">
        <v>71</v>
      </c>
      <c r="H17" s="21"/>
      <c r="I17" s="21"/>
      <c r="J17" s="21">
        <f>Entertainment[[#This Row],[עלות מתוכננת]]-Entertainment[[#This Row],[עלות בפועל]]</f>
        <v>0</v>
      </c>
    </row>
    <row r="18" spans="1:10" x14ac:dyDescent="0.2">
      <c r="A18" s="11"/>
      <c r="B18" s="5" t="s">
        <v>28</v>
      </c>
      <c r="C18" s="20">
        <v>34</v>
      </c>
      <c r="D18" s="20">
        <v>34</v>
      </c>
      <c r="E18" s="20">
        <f>Housing[[#This Row],[עלות מתוכננת]]-Housing[[#This Row],[עלות בפועל]]</f>
        <v>0</v>
      </c>
      <c r="F18" s="3"/>
      <c r="G18" s="3" t="s">
        <v>72</v>
      </c>
      <c r="H18" s="21"/>
      <c r="I18" s="21"/>
      <c r="J18" s="21">
        <f>Entertainment[[#This Row],[עלות מתוכננת]]-Entertainment[[#This Row],[עלות בפועל]]</f>
        <v>0</v>
      </c>
    </row>
    <row r="19" spans="1:10" x14ac:dyDescent="0.2">
      <c r="A19" s="11"/>
      <c r="B19" s="5" t="s">
        <v>29</v>
      </c>
      <c r="C19" s="20">
        <v>10</v>
      </c>
      <c r="D19" s="20">
        <v>10</v>
      </c>
      <c r="E19" s="20">
        <f>Housing[[#This Row],[עלות מתוכננת]]-Housing[[#This Row],[עלות בפועל]]</f>
        <v>0</v>
      </c>
      <c r="F19" s="3"/>
      <c r="G19" s="3" t="s">
        <v>32</v>
      </c>
      <c r="H19" s="21"/>
      <c r="I19" s="21"/>
      <c r="J19" s="21">
        <f>Entertainment[[#This Row],[עלות מתוכננת]]-Entertainment[[#This Row],[עלות בפועל]]</f>
        <v>0</v>
      </c>
    </row>
    <row r="20" spans="1:10" x14ac:dyDescent="0.2">
      <c r="A20" s="11"/>
      <c r="B20" s="5" t="s">
        <v>30</v>
      </c>
      <c r="C20" s="20">
        <v>23</v>
      </c>
      <c r="D20" s="20">
        <v>0</v>
      </c>
      <c r="E20" s="20">
        <f>Housing[[#This Row],[עלות מתוכננת]]-Housing[[#This Row],[עלות בפועל]]</f>
        <v>23</v>
      </c>
      <c r="F20" s="3"/>
      <c r="G20" s="3" t="s">
        <v>32</v>
      </c>
      <c r="H20" s="21"/>
      <c r="I20" s="21"/>
      <c r="J20" s="21">
        <f>Entertainment[[#This Row],[עלות מתוכננת]]-Entertainment[[#This Row],[עלות בפועל]]</f>
        <v>0</v>
      </c>
    </row>
    <row r="21" spans="1:10" x14ac:dyDescent="0.2">
      <c r="A21" s="11"/>
      <c r="B21" s="5" t="s">
        <v>31</v>
      </c>
      <c r="C21" s="20">
        <v>0</v>
      </c>
      <c r="D21" s="20">
        <v>0</v>
      </c>
      <c r="E21" s="20">
        <f>Housing[[#This Row],[עלות מתוכננת]]-Housing[[#This Row],[עלות בפועל]]</f>
        <v>0</v>
      </c>
      <c r="F21" s="3"/>
      <c r="G21" s="3" t="s">
        <v>32</v>
      </c>
      <c r="H21" s="21"/>
      <c r="I21" s="21"/>
      <c r="J21" s="21">
        <f>Entertainment[[#This Row],[עלות מתוכננת]]-Entertainment[[#This Row],[עלות בפועל]]</f>
        <v>0</v>
      </c>
    </row>
    <row r="22" spans="1:10" x14ac:dyDescent="0.2">
      <c r="A22" s="11"/>
      <c r="B22" s="5" t="s">
        <v>32</v>
      </c>
      <c r="C22" s="20">
        <v>0</v>
      </c>
      <c r="D22" s="20">
        <v>0</v>
      </c>
      <c r="E22" s="20">
        <f>Housing[[#This Row],[עלות מתוכננת]]-Housing[[#This Row],[עלות בפועל]]</f>
        <v>0</v>
      </c>
      <c r="F22" s="3"/>
      <c r="G22" s="3" t="s">
        <v>33</v>
      </c>
      <c r="H22" s="21"/>
      <c r="I22" s="21"/>
      <c r="J22" s="21">
        <f>SUBTOTAL(109,Entertainment[הפרש])</f>
        <v>0</v>
      </c>
    </row>
    <row r="23" spans="1:10" x14ac:dyDescent="0.2">
      <c r="A23" s="11"/>
      <c r="B23" s="5" t="s">
        <v>33</v>
      </c>
      <c r="C23" s="20"/>
      <c r="D23" s="20"/>
      <c r="E23" s="20">
        <f>SUBTOTAL(109,Housing[הפרש])</f>
        <v>-41</v>
      </c>
      <c r="F23" s="3"/>
      <c r="G23" s="23"/>
      <c r="H23" s="23"/>
      <c r="I23" s="23"/>
      <c r="J23" s="23"/>
    </row>
    <row r="24" spans="1:10" x14ac:dyDescent="0.2">
      <c r="A24" s="11"/>
      <c r="B24" s="23"/>
      <c r="C24" s="23"/>
      <c r="D24" s="23"/>
      <c r="E24" s="23"/>
      <c r="F24" s="3"/>
      <c r="G24" s="3" t="s">
        <v>73</v>
      </c>
      <c r="H24" s="3" t="s">
        <v>60</v>
      </c>
      <c r="I24" s="3" t="s">
        <v>61</v>
      </c>
      <c r="J24" s="3" t="s">
        <v>62</v>
      </c>
    </row>
    <row r="25" spans="1:10" x14ac:dyDescent="0.2">
      <c r="A25" s="11" t="s">
        <v>13</v>
      </c>
      <c r="B25" s="3" t="s">
        <v>34</v>
      </c>
      <c r="C25" s="3" t="s">
        <v>60</v>
      </c>
      <c r="D25" s="3" t="s">
        <v>61</v>
      </c>
      <c r="E25" s="3" t="s">
        <v>62</v>
      </c>
      <c r="F25" s="3"/>
      <c r="G25" s="3" t="s">
        <v>74</v>
      </c>
      <c r="H25" s="21"/>
      <c r="I25" s="21"/>
      <c r="J25" s="21">
        <f>Loans[[#This Row],[עלות מתוכננת]]-Loans[[#This Row],[עלות בפועל]]</f>
        <v>0</v>
      </c>
    </row>
    <row r="26" spans="1:10" x14ac:dyDescent="0.2">
      <c r="A26" s="11"/>
      <c r="B26" s="3" t="s">
        <v>35</v>
      </c>
      <c r="C26" s="21"/>
      <c r="D26" s="21"/>
      <c r="E26" s="21">
        <f>Transportation[[#This Row],[עלות מתוכננת]]-Transportation[[#This Row],[עלות בפועל]]</f>
        <v>0</v>
      </c>
      <c r="F26" s="3"/>
      <c r="G26" s="3" t="s">
        <v>75</v>
      </c>
      <c r="H26" s="21"/>
      <c r="I26" s="21"/>
      <c r="J26" s="21">
        <f>Loans[[#This Row],[עלות מתוכננת]]-Loans[[#This Row],[עלות בפועל]]</f>
        <v>0</v>
      </c>
    </row>
    <row r="27" spans="1:10" x14ac:dyDescent="0.2">
      <c r="A27" s="11"/>
      <c r="B27" s="3" t="s">
        <v>36</v>
      </c>
      <c r="C27" s="21"/>
      <c r="D27" s="21"/>
      <c r="E27" s="21">
        <f>Transportation[[#This Row],[עלות מתוכננת]]-Transportation[[#This Row],[עלות בפועל]]</f>
        <v>0</v>
      </c>
      <c r="F27" s="3"/>
      <c r="G27" s="3" t="s">
        <v>76</v>
      </c>
      <c r="H27" s="21"/>
      <c r="I27" s="21"/>
      <c r="J27" s="21">
        <f>Loans[[#This Row],[עלות מתוכננת]]-Loans[[#This Row],[עלות בפועל]]</f>
        <v>0</v>
      </c>
    </row>
    <row r="28" spans="1:10" x14ac:dyDescent="0.2">
      <c r="A28" s="11"/>
      <c r="B28" s="3" t="s">
        <v>37</v>
      </c>
      <c r="C28" s="21"/>
      <c r="D28" s="21"/>
      <c r="E28" s="21">
        <f>Transportation[[#This Row],[עלות מתוכננת]]-Transportation[[#This Row],[עלות בפועל]]</f>
        <v>0</v>
      </c>
      <c r="F28" s="3"/>
      <c r="G28" s="3" t="s">
        <v>76</v>
      </c>
      <c r="H28" s="21"/>
      <c r="I28" s="21"/>
      <c r="J28" s="21">
        <f>Loans[[#This Row],[עלות מתוכננת]]-Loans[[#This Row],[עלות בפועל]]</f>
        <v>0</v>
      </c>
    </row>
    <row r="29" spans="1:10" x14ac:dyDescent="0.2">
      <c r="A29" s="11"/>
      <c r="B29" s="3" t="s">
        <v>38</v>
      </c>
      <c r="C29" s="21"/>
      <c r="D29" s="21"/>
      <c r="E29" s="21">
        <f>Transportation[[#This Row],[עלות מתוכננת]]-Transportation[[#This Row],[עלות בפועל]]</f>
        <v>0</v>
      </c>
      <c r="F29" s="3"/>
      <c r="G29" s="3" t="s">
        <v>76</v>
      </c>
      <c r="H29" s="21"/>
      <c r="I29" s="21"/>
      <c r="J29" s="21">
        <f>Loans[[#This Row],[עלות מתוכננת]]-Loans[[#This Row],[עלות בפועל]]</f>
        <v>0</v>
      </c>
    </row>
    <row r="30" spans="1:10" x14ac:dyDescent="0.2">
      <c r="A30" s="11"/>
      <c r="B30" s="3" t="s">
        <v>39</v>
      </c>
      <c r="C30" s="21"/>
      <c r="D30" s="21"/>
      <c r="E30" s="21">
        <f>Transportation[[#This Row],[עלות מתוכננת]]-Transportation[[#This Row],[עלות בפועל]]</f>
        <v>0</v>
      </c>
      <c r="F30" s="3"/>
      <c r="G30" s="3" t="s">
        <v>32</v>
      </c>
      <c r="H30" s="21"/>
      <c r="I30" s="21"/>
      <c r="J30" s="21">
        <f>Loans[[#This Row],[עלות מתוכננת]]-Loans[[#This Row],[עלות בפועל]]</f>
        <v>0</v>
      </c>
    </row>
    <row r="31" spans="1:10" x14ac:dyDescent="0.2">
      <c r="A31" s="11"/>
      <c r="B31" s="3" t="s">
        <v>40</v>
      </c>
      <c r="C31" s="21"/>
      <c r="D31" s="21"/>
      <c r="E31" s="21">
        <f>Transportation[[#This Row],[עלות מתוכננת]]-Transportation[[#This Row],[עלות בפועל]]</f>
        <v>0</v>
      </c>
      <c r="F31" s="3"/>
      <c r="G31" s="3" t="s">
        <v>33</v>
      </c>
      <c r="H31" s="21"/>
      <c r="I31" s="21"/>
      <c r="J31" s="21">
        <f>SUBTOTAL(109,Loans[הפרש])</f>
        <v>0</v>
      </c>
    </row>
    <row r="32" spans="1:10" x14ac:dyDescent="0.2">
      <c r="A32" s="11"/>
      <c r="B32" s="3" t="s">
        <v>32</v>
      </c>
      <c r="C32" s="21"/>
      <c r="D32" s="21"/>
      <c r="E32" s="21">
        <f>Transportation[[#This Row],[עלות מתוכננת]]-Transportation[[#This Row],[עלות בפועל]]</f>
        <v>0</v>
      </c>
      <c r="F32" s="3"/>
      <c r="G32" s="23"/>
      <c r="H32" s="23"/>
      <c r="I32" s="23"/>
      <c r="J32" s="23"/>
    </row>
    <row r="33" spans="1:10" x14ac:dyDescent="0.2">
      <c r="A33" s="11"/>
      <c r="B33" s="3" t="s">
        <v>33</v>
      </c>
      <c r="C33" s="21"/>
      <c r="D33" s="21"/>
      <c r="E33" s="21">
        <f>SUBTOTAL(109,Transportation[הפרש])</f>
        <v>0</v>
      </c>
      <c r="F33" s="3"/>
      <c r="G33" s="3" t="s">
        <v>77</v>
      </c>
      <c r="H33" s="3" t="s">
        <v>60</v>
      </c>
      <c r="I33" s="3" t="s">
        <v>61</v>
      </c>
      <c r="J33" s="3" t="s">
        <v>62</v>
      </c>
    </row>
    <row r="34" spans="1:10" x14ac:dyDescent="0.2">
      <c r="A34" s="11"/>
      <c r="B34" s="23"/>
      <c r="C34" s="23"/>
      <c r="D34" s="23"/>
      <c r="E34" s="23"/>
      <c r="F34" s="3"/>
      <c r="G34" s="3" t="s">
        <v>78</v>
      </c>
      <c r="H34" s="21"/>
      <c r="I34" s="21"/>
      <c r="J34" s="21">
        <f>Taxes[[#This Row],[עלות מתוכננת]]-Taxes[[#This Row],[עלות בפועל]]</f>
        <v>0</v>
      </c>
    </row>
    <row r="35" spans="1:10" x14ac:dyDescent="0.2">
      <c r="A35" s="11" t="s">
        <v>14</v>
      </c>
      <c r="B35" s="3" t="s">
        <v>37</v>
      </c>
      <c r="C35" s="3" t="s">
        <v>60</v>
      </c>
      <c r="D35" s="3" t="s">
        <v>61</v>
      </c>
      <c r="E35" s="3" t="s">
        <v>62</v>
      </c>
      <c r="F35" s="3"/>
      <c r="G35" s="3" t="s">
        <v>79</v>
      </c>
      <c r="H35" s="21"/>
      <c r="I35" s="21"/>
      <c r="J35" s="21">
        <f>Taxes[[#This Row],[עלות מתוכננת]]-Taxes[[#This Row],[עלות בפועל]]</f>
        <v>0</v>
      </c>
    </row>
    <row r="36" spans="1:10" x14ac:dyDescent="0.2">
      <c r="A36" s="11"/>
      <c r="B36" s="3" t="s">
        <v>41</v>
      </c>
      <c r="C36" s="21"/>
      <c r="D36" s="21"/>
      <c r="E36" s="21">
        <f>Insurance[[#This Row],[עלות מתוכננת]]-Insurance[[#This Row],[עלות בפועל]]</f>
        <v>0</v>
      </c>
      <c r="F36" s="3"/>
      <c r="G36" s="3" t="s">
        <v>80</v>
      </c>
      <c r="H36" s="21"/>
      <c r="I36" s="21"/>
      <c r="J36" s="21">
        <f>Taxes[[#This Row],[עלות מתוכננת]]-Taxes[[#This Row],[עלות בפועל]]</f>
        <v>0</v>
      </c>
    </row>
    <row r="37" spans="1:10" x14ac:dyDescent="0.2">
      <c r="A37" s="11"/>
      <c r="B37" s="3" t="s">
        <v>42</v>
      </c>
      <c r="C37" s="21"/>
      <c r="D37" s="21"/>
      <c r="E37" s="21">
        <f>Insurance[[#This Row],[עלות מתוכננת]]-Insurance[[#This Row],[עלות בפועל]]</f>
        <v>0</v>
      </c>
      <c r="F37" s="3"/>
      <c r="G37" s="3" t="s">
        <v>32</v>
      </c>
      <c r="H37" s="21"/>
      <c r="I37" s="21"/>
      <c r="J37" s="21">
        <f>Taxes[[#This Row],[עלות מתוכננת]]-Taxes[[#This Row],[עלות בפועל]]</f>
        <v>0</v>
      </c>
    </row>
    <row r="38" spans="1:10" x14ac:dyDescent="0.2">
      <c r="A38" s="11"/>
      <c r="B38" s="3" t="s">
        <v>43</v>
      </c>
      <c r="C38" s="21"/>
      <c r="D38" s="21"/>
      <c r="E38" s="21">
        <f>Insurance[[#This Row],[עלות מתוכננת]]-Insurance[[#This Row],[עלות בפועל]]</f>
        <v>0</v>
      </c>
      <c r="F38" s="3"/>
      <c r="G38" s="3" t="s">
        <v>33</v>
      </c>
      <c r="H38" s="21"/>
      <c r="I38" s="21"/>
      <c r="J38" s="21">
        <f>SUBTOTAL(109,Taxes[הפרש])</f>
        <v>0</v>
      </c>
    </row>
    <row r="39" spans="1:10" x14ac:dyDescent="0.2">
      <c r="A39" s="11"/>
      <c r="B39" s="3" t="s">
        <v>32</v>
      </c>
      <c r="C39" s="21"/>
      <c r="D39" s="21"/>
      <c r="E39" s="21">
        <f>Insurance[[#This Row],[עלות מתוכננת]]-Insurance[[#This Row],[עלות בפועל]]</f>
        <v>0</v>
      </c>
      <c r="F39" s="3"/>
      <c r="G39" s="23"/>
      <c r="H39" s="23"/>
      <c r="I39" s="23"/>
      <c r="J39" s="23"/>
    </row>
    <row r="40" spans="1:10" x14ac:dyDescent="0.2">
      <c r="A40" s="11"/>
      <c r="B40" s="3" t="s">
        <v>33</v>
      </c>
      <c r="C40" s="21"/>
      <c r="D40" s="21"/>
      <c r="E40" s="21">
        <f>SUBTOTAL(109,Insurance[הפרש])</f>
        <v>0</v>
      </c>
      <c r="F40" s="3"/>
      <c r="G40" s="3" t="s">
        <v>81</v>
      </c>
      <c r="H40" s="3" t="s">
        <v>60</v>
      </c>
      <c r="I40" s="3" t="s">
        <v>61</v>
      </c>
      <c r="J40" s="3" t="s">
        <v>62</v>
      </c>
    </row>
    <row r="41" spans="1:10" x14ac:dyDescent="0.2">
      <c r="A41" s="11"/>
      <c r="B41" s="23"/>
      <c r="C41" s="23"/>
      <c r="D41" s="23"/>
      <c r="E41" s="23"/>
      <c r="F41" s="3"/>
      <c r="G41" s="3" t="s">
        <v>82</v>
      </c>
      <c r="H41" s="21"/>
      <c r="I41" s="21"/>
      <c r="J41" s="21">
        <f>Savings[[#This Row],[עלות מתוכננת]]-Savings[[#This Row],[עלות בפועל]]</f>
        <v>0</v>
      </c>
    </row>
    <row r="42" spans="1:10" x14ac:dyDescent="0.2">
      <c r="A42" s="11" t="s">
        <v>15</v>
      </c>
      <c r="B42" s="3" t="s">
        <v>44</v>
      </c>
      <c r="C42" s="3" t="s">
        <v>60</v>
      </c>
      <c r="D42" s="3" t="s">
        <v>61</v>
      </c>
      <c r="E42" s="3" t="s">
        <v>62</v>
      </c>
      <c r="F42" s="3"/>
      <c r="G42" s="3" t="s">
        <v>83</v>
      </c>
      <c r="H42" s="21"/>
      <c r="I42" s="21"/>
      <c r="J42" s="21">
        <f>Savings[[#This Row],[עלות מתוכננת]]-Savings[[#This Row],[עלות בפועל]]</f>
        <v>0</v>
      </c>
    </row>
    <row r="43" spans="1:10" x14ac:dyDescent="0.2">
      <c r="A43" s="11"/>
      <c r="B43" s="3" t="s">
        <v>45</v>
      </c>
      <c r="C43" s="21"/>
      <c r="D43" s="21"/>
      <c r="E43" s="21">
        <f>Food[[#This Row],[עלות מתוכננת]]-Food[[#This Row],[עלות בפועל]]</f>
        <v>0</v>
      </c>
      <c r="F43" s="3"/>
      <c r="G43" s="3" t="s">
        <v>32</v>
      </c>
      <c r="H43" s="21"/>
      <c r="I43" s="21"/>
      <c r="J43" s="21">
        <f>Savings[[#This Row],[עלות מתוכננת]]-Savings[[#This Row],[עלות בפועל]]</f>
        <v>0</v>
      </c>
    </row>
    <row r="44" spans="1:10" x14ac:dyDescent="0.2">
      <c r="A44" s="11"/>
      <c r="B44" s="3" t="s">
        <v>46</v>
      </c>
      <c r="C44" s="21"/>
      <c r="D44" s="21"/>
      <c r="E44" s="21">
        <f>Food[[#This Row],[עלות מתוכננת]]-Food[[#This Row],[עלות בפועל]]</f>
        <v>0</v>
      </c>
      <c r="F44" s="3"/>
      <c r="G44" s="3" t="s">
        <v>33</v>
      </c>
      <c r="H44" s="21"/>
      <c r="I44" s="21"/>
      <c r="J44" s="21">
        <f>SUBTOTAL(109,Savings[הפרש])</f>
        <v>0</v>
      </c>
    </row>
    <row r="45" spans="1:10" x14ac:dyDescent="0.2">
      <c r="A45" s="11"/>
      <c r="B45" s="3" t="s">
        <v>32</v>
      </c>
      <c r="C45" s="21"/>
      <c r="D45" s="21"/>
      <c r="E45" s="21">
        <f>Food[[#This Row],[עלות מתוכננת]]-Food[[#This Row],[עלות בפועל]]</f>
        <v>0</v>
      </c>
      <c r="F45" s="3"/>
      <c r="G45" s="23"/>
      <c r="H45" s="23"/>
      <c r="I45" s="23"/>
      <c r="J45" s="23"/>
    </row>
    <row r="46" spans="1:10" x14ac:dyDescent="0.2">
      <c r="A46" s="11"/>
      <c r="B46" s="3" t="s">
        <v>33</v>
      </c>
      <c r="C46" s="21"/>
      <c r="D46" s="21"/>
      <c r="E46" s="21">
        <f>SUBTOTAL(109,Food[הפרש])</f>
        <v>0</v>
      </c>
      <c r="F46" s="3"/>
      <c r="G46" s="3" t="s">
        <v>84</v>
      </c>
      <c r="H46" s="3" t="s">
        <v>60</v>
      </c>
      <c r="I46" s="3" t="s">
        <v>61</v>
      </c>
      <c r="J46" s="3" t="s">
        <v>62</v>
      </c>
    </row>
    <row r="47" spans="1:10" x14ac:dyDescent="0.2">
      <c r="A47" s="11"/>
      <c r="B47" s="23"/>
      <c r="C47" s="23"/>
      <c r="D47" s="23"/>
      <c r="E47" s="23"/>
      <c r="F47" s="3"/>
      <c r="G47" s="3" t="s">
        <v>85</v>
      </c>
      <c r="H47" s="21"/>
      <c r="I47" s="21"/>
      <c r="J47" s="21">
        <f>Gifts[[#This Row],[עלות מתוכננת]]-Gifts[[#This Row],[עלות בפועל]]</f>
        <v>0</v>
      </c>
    </row>
    <row r="48" spans="1:10" x14ac:dyDescent="0.2">
      <c r="A48" s="11" t="s">
        <v>16</v>
      </c>
      <c r="B48" s="3" t="s">
        <v>47</v>
      </c>
      <c r="C48" s="3" t="s">
        <v>60</v>
      </c>
      <c r="D48" s="3" t="s">
        <v>61</v>
      </c>
      <c r="E48" s="3" t="s">
        <v>62</v>
      </c>
      <c r="F48" s="3"/>
      <c r="G48" s="3" t="s">
        <v>86</v>
      </c>
      <c r="H48" s="21"/>
      <c r="I48" s="21"/>
      <c r="J48" s="21">
        <f>Gifts[[#This Row],[עלות מתוכננת]]-Gifts[[#This Row],[עלות בפועל]]</f>
        <v>0</v>
      </c>
    </row>
    <row r="49" spans="1:10" x14ac:dyDescent="0.2">
      <c r="A49" s="11"/>
      <c r="B49" s="3" t="s">
        <v>44</v>
      </c>
      <c r="C49" s="21"/>
      <c r="D49" s="21"/>
      <c r="E49" s="21">
        <f>Pets[[#This Row],[עלות מתוכננת]]-Pets[[#This Row],[עלות בפועל]]</f>
        <v>0</v>
      </c>
      <c r="F49" s="3"/>
      <c r="G49" s="3" t="s">
        <v>87</v>
      </c>
      <c r="H49" s="21"/>
      <c r="I49" s="21"/>
      <c r="J49" s="21">
        <f>Gifts[[#This Row],[עלות מתוכננת]]-Gifts[[#This Row],[עלות בפועל]]</f>
        <v>0</v>
      </c>
    </row>
    <row r="50" spans="1:10" x14ac:dyDescent="0.2">
      <c r="A50" s="11"/>
      <c r="B50" s="3" t="s">
        <v>48</v>
      </c>
      <c r="C50" s="21"/>
      <c r="D50" s="21"/>
      <c r="E50" s="21">
        <f>Pets[[#This Row],[עלות מתוכננת]]-Pets[[#This Row],[עלות בפועל]]</f>
        <v>0</v>
      </c>
      <c r="F50" s="3"/>
      <c r="G50" s="3" t="s">
        <v>33</v>
      </c>
      <c r="H50" s="21"/>
      <c r="I50" s="21"/>
      <c r="J50" s="21">
        <f>SUBTOTAL(109,Gifts[הפרש])</f>
        <v>0</v>
      </c>
    </row>
    <row r="51" spans="1:10" x14ac:dyDescent="0.2">
      <c r="A51" s="11"/>
      <c r="B51" s="3" t="s">
        <v>49</v>
      </c>
      <c r="C51" s="21"/>
      <c r="D51" s="21"/>
      <c r="E51" s="21">
        <f>Pets[[#This Row],[עלות מתוכננת]]-Pets[[#This Row],[עלות בפועל]]</f>
        <v>0</v>
      </c>
      <c r="F51" s="3"/>
      <c r="G51" s="23"/>
      <c r="H51" s="23"/>
      <c r="I51" s="23"/>
      <c r="J51" s="23"/>
    </row>
    <row r="52" spans="1:10" x14ac:dyDescent="0.2">
      <c r="A52" s="11"/>
      <c r="B52" s="3" t="s">
        <v>50</v>
      </c>
      <c r="C52" s="21"/>
      <c r="D52" s="21"/>
      <c r="E52" s="21">
        <f>Pets[[#This Row],[עלות מתוכננת]]-Pets[[#This Row],[עלות בפועל]]</f>
        <v>0</v>
      </c>
      <c r="F52" s="3"/>
      <c r="G52" s="3" t="s">
        <v>88</v>
      </c>
      <c r="H52" s="3" t="s">
        <v>60</v>
      </c>
      <c r="I52" s="3" t="s">
        <v>61</v>
      </c>
      <c r="J52" s="3" t="s">
        <v>62</v>
      </c>
    </row>
    <row r="53" spans="1:10" x14ac:dyDescent="0.2">
      <c r="A53" s="11"/>
      <c r="B53" s="3" t="s">
        <v>32</v>
      </c>
      <c r="C53" s="21"/>
      <c r="D53" s="21"/>
      <c r="E53" s="21">
        <f>Pets[[#This Row],[עלות מתוכננת]]-Pets[[#This Row],[עלות בפועל]]</f>
        <v>0</v>
      </c>
      <c r="F53" s="3"/>
      <c r="G53" s="3" t="s">
        <v>89</v>
      </c>
      <c r="H53" s="21"/>
      <c r="I53" s="21"/>
      <c r="J53" s="21">
        <f>Legal[[#This Row],[עלות מתוכננת]]-Legal[[#This Row],[עלות בפועל]]</f>
        <v>0</v>
      </c>
    </row>
    <row r="54" spans="1:10" x14ac:dyDescent="0.2">
      <c r="A54" s="11"/>
      <c r="B54" s="3" t="s">
        <v>33</v>
      </c>
      <c r="C54" s="21"/>
      <c r="D54" s="21"/>
      <c r="E54" s="21">
        <f>SUBTOTAL(109,Pets[הפרש])</f>
        <v>0</v>
      </c>
      <c r="F54" s="3"/>
      <c r="G54" s="3" t="s">
        <v>90</v>
      </c>
      <c r="H54" s="21"/>
      <c r="I54" s="21"/>
      <c r="J54" s="21">
        <f>Legal[[#This Row],[עלות מתוכננת]]-Legal[[#This Row],[עלות בפועל]]</f>
        <v>0</v>
      </c>
    </row>
    <row r="55" spans="1:10" x14ac:dyDescent="0.2">
      <c r="A55" s="11"/>
      <c r="B55" s="23"/>
      <c r="C55" s="23"/>
      <c r="D55" s="23"/>
      <c r="E55" s="23"/>
      <c r="F55" s="3"/>
      <c r="G55" s="3" t="s">
        <v>91</v>
      </c>
      <c r="H55" s="21"/>
      <c r="I55" s="21"/>
      <c r="J55" s="21">
        <f>Legal[[#This Row],[עלות מתוכננת]]-Legal[[#This Row],[עלות בפועל]]</f>
        <v>0</v>
      </c>
    </row>
    <row r="56" spans="1:10" x14ac:dyDescent="0.2">
      <c r="A56" s="11" t="s">
        <v>17</v>
      </c>
      <c r="B56" s="5" t="s">
        <v>51</v>
      </c>
      <c r="C56" s="5" t="s">
        <v>60</v>
      </c>
      <c r="D56" s="5" t="s">
        <v>61</v>
      </c>
      <c r="E56" s="5" t="s">
        <v>62</v>
      </c>
      <c r="F56" s="3"/>
      <c r="G56" s="3" t="s">
        <v>32</v>
      </c>
      <c r="H56" s="21"/>
      <c r="I56" s="21"/>
      <c r="J56" s="21">
        <f>Legal[[#This Row],[עלות מתוכננת]]-Legal[[#This Row],[עלות בפועל]]</f>
        <v>0</v>
      </c>
    </row>
    <row r="57" spans="1:10" x14ac:dyDescent="0.2">
      <c r="A57" s="11"/>
      <c r="B57" s="5" t="s">
        <v>48</v>
      </c>
      <c r="C57" s="20"/>
      <c r="D57" s="20"/>
      <c r="E57" s="20">
        <f>PersonalCare[[#This Row],[עלות מתוכננת]]-PersonalCare[[#This Row],[עלות בפועל]]</f>
        <v>0</v>
      </c>
      <c r="F57" s="3"/>
      <c r="G57" s="3" t="s">
        <v>33</v>
      </c>
      <c r="H57" s="21"/>
      <c r="I57" s="21"/>
      <c r="J57" s="21">
        <f>SUBTOTAL(109,Legal[הפרש])</f>
        <v>0</v>
      </c>
    </row>
    <row r="58" spans="1:10" x14ac:dyDescent="0.2">
      <c r="A58" s="11"/>
      <c r="B58" s="5" t="s">
        <v>52</v>
      </c>
      <c r="C58" s="20"/>
      <c r="D58" s="20"/>
      <c r="E58" s="20">
        <f>PersonalCare[[#This Row],[עלות מתוכננת]]-PersonalCare[[#This Row],[עלות בפועל]]</f>
        <v>0</v>
      </c>
      <c r="F58" s="3"/>
      <c r="G58" s="23"/>
      <c r="H58" s="23"/>
      <c r="I58" s="23"/>
      <c r="J58" s="23"/>
    </row>
    <row r="59" spans="1:10" x14ac:dyDescent="0.2">
      <c r="A59" s="11" t="s">
        <v>18</v>
      </c>
      <c r="B59" s="5" t="s">
        <v>53</v>
      </c>
      <c r="C59" s="20"/>
      <c r="D59" s="20"/>
      <c r="E59" s="20">
        <f>PersonalCare[[#This Row],[עלות מתוכננת]]-PersonalCare[[#This Row],[עלות בפועל]]</f>
        <v>0</v>
      </c>
      <c r="F59" s="3"/>
      <c r="G59" s="24" t="s">
        <v>92</v>
      </c>
      <c r="H59" s="24"/>
      <c r="I59" s="24"/>
      <c r="J59" s="25">
        <f>SUBTOTAL(109,Housing[עלות מתוכננת],Transportation[עלות מתוכננת],Insurance[עלות מתוכננת],Food[עלות מתוכננת],Pets[עלות מתוכננת],PersonalCare[עלות מתוכננת],Entertainment[עלות מתוכננת],Loans[עלות מתוכננת],Taxes[עלות מתוכננת],Savings[עלות מתוכננת],Gifts[עלות מתוכננת],Legal[עלות מתוכננת])</f>
        <v>1195</v>
      </c>
    </row>
    <row r="60" spans="1:10" x14ac:dyDescent="0.2">
      <c r="A60" s="11"/>
      <c r="B60" s="5" t="s">
        <v>54</v>
      </c>
      <c r="C60" s="20"/>
      <c r="D60" s="20"/>
      <c r="E60" s="20">
        <f>PersonalCare[[#This Row],[עלות מתוכננת]]-PersonalCare[[#This Row],[עלות בפועל]]</f>
        <v>0</v>
      </c>
      <c r="F60" s="3"/>
      <c r="G60" s="24"/>
      <c r="H60" s="24"/>
      <c r="I60" s="24"/>
      <c r="J60" s="25"/>
    </row>
    <row r="61" spans="1:10" x14ac:dyDescent="0.2">
      <c r="A61" s="11"/>
      <c r="B61" s="5" t="s">
        <v>55</v>
      </c>
      <c r="C61" s="20"/>
      <c r="D61" s="20"/>
      <c r="E61" s="20">
        <f>PersonalCare[[#This Row],[עלות מתוכננת]]-PersonalCare[[#This Row],[עלות בפועל]]</f>
        <v>0</v>
      </c>
      <c r="F61" s="3"/>
      <c r="G61" s="24" t="s">
        <v>93</v>
      </c>
      <c r="H61" s="24"/>
      <c r="I61" s="24"/>
      <c r="J61" s="25">
        <f>SUBTOTAL(109,Housing[עלות בפועל],Transportation[עלות בפועל],Insurance[עלות בפועל],Food[עלות בפועל],Pets[עלות בפועל],PersonalCare[עלות בפועל],Entertainment[עלות בפועל],Loans[עלות בפועל],Taxes[עלות בפועל],Savings[עלות בפועל],Gifts[עלות בפועל],Legal[עלות בפועל])</f>
        <v>1236</v>
      </c>
    </row>
    <row r="62" spans="1:10" x14ac:dyDescent="0.2">
      <c r="A62" s="11"/>
      <c r="B62" s="5" t="s">
        <v>56</v>
      </c>
      <c r="C62" s="20"/>
      <c r="D62" s="20"/>
      <c r="E62" s="20">
        <f>PersonalCare[[#This Row],[עלות מתוכננת]]-PersonalCare[[#This Row],[עלות בפועל]]</f>
        <v>0</v>
      </c>
      <c r="F62" s="3"/>
      <c r="G62" s="24"/>
      <c r="H62" s="24"/>
      <c r="I62" s="24"/>
      <c r="J62" s="25"/>
    </row>
    <row r="63" spans="1:10" x14ac:dyDescent="0.2">
      <c r="A63" s="11"/>
      <c r="B63" s="5" t="s">
        <v>32</v>
      </c>
      <c r="C63" s="20"/>
      <c r="D63" s="20"/>
      <c r="E63" s="20">
        <f>PersonalCare[[#This Row],[עלות מתוכננת]]-PersonalCare[[#This Row],[עלות בפועל]]</f>
        <v>0</v>
      </c>
      <c r="F63" s="3"/>
      <c r="G63" s="24" t="s">
        <v>94</v>
      </c>
      <c r="H63" s="24"/>
      <c r="I63" s="24"/>
      <c r="J63" s="25">
        <f>J59-J61</f>
        <v>-41</v>
      </c>
    </row>
    <row r="64" spans="1:10" x14ac:dyDescent="0.2">
      <c r="A64" s="11"/>
      <c r="B64" s="5" t="s">
        <v>33</v>
      </c>
      <c r="C64" s="20"/>
      <c r="D64" s="20"/>
      <c r="E64" s="20">
        <f>SUBTOTAL(109,PersonalCare[הפרש])</f>
        <v>0</v>
      </c>
      <c r="F64" s="3"/>
      <c r="G64" s="24"/>
      <c r="H64" s="24"/>
      <c r="I64" s="24"/>
      <c r="J64" s="25"/>
    </row>
    <row r="65" spans="1:5" x14ac:dyDescent="0.2">
      <c r="A65" s="13"/>
      <c r="B65" s="22"/>
      <c r="C65" s="22"/>
      <c r="D65" s="22"/>
      <c r="E65" s="22"/>
    </row>
  </sheetData>
  <mergeCells count="32">
    <mergeCell ref="C4:D4"/>
    <mergeCell ref="B8:B10"/>
    <mergeCell ref="B4:B6"/>
    <mergeCell ref="G8:I9"/>
    <mergeCell ref="G6:I7"/>
    <mergeCell ref="G4:I5"/>
    <mergeCell ref="C10:D10"/>
    <mergeCell ref="C9:D9"/>
    <mergeCell ref="C8:D8"/>
    <mergeCell ref="C6:D6"/>
    <mergeCell ref="C5:D5"/>
    <mergeCell ref="G32:J32"/>
    <mergeCell ref="J8:J9"/>
    <mergeCell ref="J6:J7"/>
    <mergeCell ref="J4:J5"/>
    <mergeCell ref="G59:I60"/>
    <mergeCell ref="G23:J23"/>
    <mergeCell ref="B24:E24"/>
    <mergeCell ref="B34:E34"/>
    <mergeCell ref="B41:E41"/>
    <mergeCell ref="B47:E47"/>
    <mergeCell ref="B55:E55"/>
    <mergeCell ref="B65:E65"/>
    <mergeCell ref="G58:J58"/>
    <mergeCell ref="G51:J51"/>
    <mergeCell ref="G45:J45"/>
    <mergeCell ref="G39:J39"/>
    <mergeCell ref="G63:I64"/>
    <mergeCell ref="J63:J64"/>
    <mergeCell ref="J59:J60"/>
    <mergeCell ref="J61:J62"/>
    <mergeCell ref="G61:I62"/>
  </mergeCell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ignoredErrors>
    <ignoredError sqref="J13:J21 E26:E32 J25:J30 J34:J37 E36:E39 E43:E45 J41:J43 J47:J49 J53:J56 J59:J62 E57:E63 E49:E53" emptyCellReference="1"/>
  </ignoredErrors>
  <tableParts count="1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התחלה</vt:lpstr>
      <vt:lpstr>תקציב חודשי אישי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2018-05-30T12:18:28Z</dcterms:created>
  <dcterms:modified xsi:type="dcterms:W3CDTF">2018-09-17T09:03:46Z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