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xr:revisionPtr revIDLastSave="0" documentId="12_ncr:500000_{4AC34AEB-F769-42CC-A184-738E29037F4C}" xr6:coauthVersionLast="32" xr6:coauthVersionMax="32" xr10:uidLastSave="{00000000-0000-0000-0000-000000000000}"/>
  <bookViews>
    <workbookView xWindow="0" yWindow="600" windowWidth="28800" windowHeight="11760" xr2:uid="{00000000-000D-0000-FFFF-FFFF00000000}"/>
  </bookViews>
  <sheets>
    <sheet name="לוח מטלות" sheetId="1" r:id="rId1"/>
    <sheet name="פרטי מטלות" sheetId="3" r:id="rId2"/>
  </sheets>
  <definedNames>
    <definedName name="DateCheck">'לוח מטלות'!$C$3*IF('לוח מטלות'!$D$3="שבועות",7,IF('לוח מטלות'!$D$3="ימים",1,30))</definedName>
    <definedName name="HighlightRule">IF('לוח מטלות'!$D$3="ללא סימון",FALSE,TRUE)</definedName>
    <definedName name="Slicer_התקדמות">#N/A</definedName>
    <definedName name="Slicer_מטלה">#N/A</definedName>
    <definedName name="Slicer_קורס">#N/A</definedName>
    <definedName name="Slicer_תאריך_הגשה">#N/A</definedName>
    <definedName name="Slicer_תאריך_התחלה">#N/A</definedName>
    <definedName name="_xlnm.Print_Area" localSheetId="1">'פרטי מטלות'!$A:$H</definedName>
    <definedName name="_xlnm.Print_Titles" localSheetId="0">'לוח מטלות'!$5:$5</definedName>
    <definedName name="_xlnm.Print_Titles" localSheetId="1">'פרטי מטלות'!$3:$3</definedName>
  </definedNames>
  <calcPr calcId="162913"/>
  <pivotCaches>
    <pivotCache cacheId="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6" i="1"/>
  <c r="F17" i="1" l="1"/>
  <c r="F16" i="1"/>
  <c r="F15" i="1"/>
  <c r="F14" i="1"/>
  <c r="F13" i="1"/>
  <c r="F12" i="1"/>
  <c r="F11" i="1"/>
  <c r="F10" i="1"/>
  <c r="F9" i="1"/>
  <c r="F8" i="1"/>
  <c r="F7" i="1"/>
  <c r="F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<sst xmlns="http://schemas.openxmlformats.org/spreadsheetml/2006/main" count="87" uniqueCount="41">
  <si>
    <t>לוח מטלות</t>
  </si>
  <si>
    <t xml:space="preserve">בחר קריטריונים עבור מטלות שיש להגיש בעוד: </t>
  </si>
  <si>
    <t>מטלה</t>
  </si>
  <si>
    <t>פרוייקט 1</t>
  </si>
  <si>
    <t>פרוייקט 2</t>
  </si>
  <si>
    <t>פרוייקט 3</t>
  </si>
  <si>
    <t>פרוייקט 4</t>
  </si>
  <si>
    <t>פרוייקט 5</t>
  </si>
  <si>
    <t>פרוייקט 6</t>
  </si>
  <si>
    <t>פרוייקט 7</t>
  </si>
  <si>
    <t>פרוייקט 8</t>
  </si>
  <si>
    <t>פרוייקט 9</t>
  </si>
  <si>
    <t>פרוייקט 10</t>
  </si>
  <si>
    <t>פרוייקט 11</t>
  </si>
  <si>
    <t>פרוייקט 12</t>
  </si>
  <si>
    <t>קורס</t>
  </si>
  <si>
    <t>פרמדיקים 1</t>
  </si>
  <si>
    <t>פרמדיקים 2</t>
  </si>
  <si>
    <t>פרמדיקים 3</t>
  </si>
  <si>
    <t>פרטי מטלות &gt;</t>
  </si>
  <si>
    <t>מקרא של סרגל צבעים עבור השלמה</t>
  </si>
  <si>
    <t>ימים</t>
  </si>
  <si>
    <t>מנחה</t>
  </si>
  <si>
    <t>מנחה 1</t>
  </si>
  <si>
    <t>מנחה 2</t>
  </si>
  <si>
    <t>מנחה 3</t>
  </si>
  <si>
    <t>מנחה 4</t>
  </si>
  <si>
    <t>תאריך התחלה</t>
  </si>
  <si>
    <t>גדול או שווה ל- 0%</t>
  </si>
  <si>
    <t>תאריך הגשה</t>
  </si>
  <si>
    <t>יותר מ- 40%</t>
  </si>
  <si>
    <t>התקדמות</t>
  </si>
  <si>
    <t>אחוז</t>
  </si>
  <si>
    <t>פרטי מטלות</t>
  </si>
  <si>
    <t xml:space="preserve">כדי לעדכן נתונים אלה, בחר תא ב- PivotTable שמתחיל בתא B3, עבור לכרטיסיה 'ניתוח' ולאחר מכן בחר 'רענן'. כלי פריסה לסינון לפי מטלות, תאריך התחלה, קורס, תאריך הגשה ואחוז התקדמות נמצאים בתאים I3‏, K3‏, M3‏, I13 ו- K13.
</t>
  </si>
  <si>
    <t>כלי פריסה לסינון הנתונים בטבלה על בסיס מטלות נמצא בתא זה.</t>
  </si>
  <si>
    <t>כלי פריסה לסינון הנתונים בטבלה על בסיס תאריך הגשה נמצא בתא זה.</t>
  </si>
  <si>
    <t>כלי פריסה לסינון הנתונים בטבלה על בסיס תאריך התחלה נמצא בתא זה.</t>
  </si>
  <si>
    <t>כלי פריסה לסינון הנתונים בטבלה על בסיס אחוז התקדמות נמצא בתא זה.</t>
  </si>
  <si>
    <t>&lt; לוח מטלות</t>
  </si>
  <si>
    <t>כלי פריסה לסינון הנתונים בטבלה על בסיס קורס נמצא בתא זה.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</si>
</sst>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4" x14ac:knownFonts="1">
    <font>
      <sz val="11"/>
      <color theme="1"/>
      <name val="Tahoma"/>
      <family val="2"/>
    </font>
    <font>
      <sz val="18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28"/>
      <color theme="1" tint="0.24994659260841701"/>
      <name val="Tahoma"/>
      <family val="2"/>
    </font>
    <font>
      <u/>
      <sz val="11"/>
      <color theme="10"/>
      <name val="Tahoma"/>
      <family val="2"/>
    </font>
    <font>
      <sz val="11"/>
      <color theme="1"/>
      <name val="Tahoma"/>
      <family val="2"/>
    </font>
    <font>
      <b/>
      <sz val="11"/>
      <color theme="1" tint="0.24994659260841701"/>
      <name val="Tahoma"/>
      <family val="2"/>
    </font>
    <font>
      <sz val="11"/>
      <color theme="1" tint="0.24994659260841701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9C5700"/>
      <name val="Tahoma"/>
      <family val="2"/>
    </font>
    <font>
      <sz val="11"/>
      <color rgb="FF9C0006"/>
      <name val="Tahoma"/>
      <family val="2"/>
    </font>
    <font>
      <u/>
      <sz val="11"/>
      <color theme="1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3" tint="0.499984740745262"/>
      <name val="Tahoma"/>
      <family val="2"/>
    </font>
    <font>
      <sz val="11"/>
      <color rgb="FFFA7D00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right" vertical="center"/>
    </xf>
    <xf numFmtId="9" fontId="6" fillId="0" borderId="0" applyFont="0" applyFill="0" applyBorder="0" applyAlignment="0" applyProtection="0"/>
    <xf numFmtId="0" fontId="4" fillId="0" borderId="0" applyNumberFormat="0" applyBorder="0" applyAlignment="0" applyProtection="0"/>
    <xf numFmtId="0" fontId="20" fillId="2" borderId="1" applyNumberFormat="0" applyAlignment="0" applyProtection="0"/>
    <xf numFmtId="0" fontId="5" fillId="0" borderId="0" applyNumberFormat="0" applyBorder="0" applyAlignment="0" applyProtection="0">
      <alignment horizontal="left" vertical="center"/>
    </xf>
    <xf numFmtId="0" fontId="14" fillId="0" borderId="0" applyNumberFormat="0" applyFill="0" applyBorder="0" applyAlignment="0" applyProtection="0">
      <alignment horizontal="left" vertical="center"/>
    </xf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ill="0" applyBorder="0" applyAlignment="0" applyProtection="0"/>
    <xf numFmtId="164" fontId="6" fillId="0" borderId="0" applyFont="0" applyFill="0" applyBorder="0" applyAlignment="0" applyProtection="0"/>
    <xf numFmtId="0" fontId="7" fillId="0" borderId="0" applyNumberFormat="0" applyProtection="0">
      <alignment horizontal="center" vertical="center"/>
    </xf>
    <xf numFmtId="0" fontId="17" fillId="0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6" borderId="0" applyNumberFormat="0" applyBorder="0" applyAlignment="0" applyProtection="0"/>
    <xf numFmtId="14" fontId="6" fillId="0" borderId="0">
      <alignment horizontal="right" vertical="center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9" fillId="10" borderId="5" applyNumberFormat="0" applyAlignment="0" applyProtection="0"/>
    <xf numFmtId="0" fontId="18" fillId="11" borderId="6" applyNumberFormat="0" applyAlignment="0" applyProtection="0"/>
    <xf numFmtId="0" fontId="15" fillId="11" borderId="5" applyNumberFormat="0" applyAlignment="0" applyProtection="0"/>
    <xf numFmtId="0" fontId="21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" fillId="12" borderId="8" applyNumberFormat="0" applyFont="0" applyAlignment="0" applyProtection="0"/>
    <xf numFmtId="0" fontId="9" fillId="0" borderId="9" applyNumberFormat="0" applyFill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36">
    <xf numFmtId="0" fontId="0" fillId="0" borderId="0" xfId="0">
      <alignment horizontal="right" vertical="center"/>
    </xf>
    <xf numFmtId="0" fontId="0" fillId="0" borderId="0" xfId="0" pivotButton="1" applyFont="1" applyAlignment="1">
      <alignment horizontal="center" vertical="center" readingOrder="2"/>
    </xf>
    <xf numFmtId="0" fontId="0" fillId="0" borderId="0" xfId="0" applyAlignment="1">
      <alignment horizontal="left" vertical="center" readingOrder="2"/>
    </xf>
    <xf numFmtId="0" fontId="1" fillId="0" borderId="0" xfId="0" applyFont="1" applyAlignment="1">
      <alignment horizontal="left" vertical="center" readingOrder="2"/>
    </xf>
    <xf numFmtId="0" fontId="2" fillId="0" borderId="0" xfId="0" applyFont="1" applyAlignment="1">
      <alignment horizontal="left" vertical="center" readingOrder="2"/>
    </xf>
    <xf numFmtId="0" fontId="0" fillId="0" borderId="0" xfId="0" applyAlignment="1">
      <alignment vertical="center" readingOrder="2"/>
    </xf>
    <xf numFmtId="0" fontId="0" fillId="0" borderId="0" xfId="0" applyAlignment="1">
      <alignment wrapText="1" readingOrder="2"/>
    </xf>
    <xf numFmtId="0" fontId="0" fillId="0" borderId="0" xfId="0" applyAlignment="1">
      <alignment readingOrder="2"/>
    </xf>
    <xf numFmtId="0" fontId="0" fillId="0" borderId="0" xfId="0" applyAlignment="1">
      <alignment horizontal="left" readingOrder="2"/>
    </xf>
    <xf numFmtId="0" fontId="6" fillId="0" borderId="0" xfId="0" applyFont="1" applyAlignment="1">
      <alignment horizontal="left" vertical="center" readingOrder="2"/>
    </xf>
    <xf numFmtId="0" fontId="6" fillId="0" borderId="0" xfId="0" applyFont="1">
      <alignment horizontal="right" vertical="center"/>
    </xf>
    <xf numFmtId="0" fontId="6" fillId="6" borderId="0" xfId="14" applyNumberFormat="1" applyFont="1" applyAlignment="1">
      <alignment horizontal="center" vertical="center" readingOrder="2"/>
    </xf>
    <xf numFmtId="9" fontId="6" fillId="4" borderId="0" xfId="12" applyNumberFormat="1" applyFont="1" applyAlignment="1">
      <alignment horizontal="center" vertical="center" readingOrder="2"/>
    </xf>
    <xf numFmtId="9" fontId="8" fillId="5" borderId="0" xfId="13" applyNumberFormat="1" applyFont="1" applyAlignment="1">
      <alignment horizontal="center" vertical="center" readingOrder="2"/>
    </xf>
    <xf numFmtId="0" fontId="7" fillId="0" borderId="0" xfId="10" applyFont="1" applyAlignment="1">
      <alignment horizontal="right" vertical="center" readingOrder="2"/>
    </xf>
    <xf numFmtId="0" fontId="6" fillId="3" borderId="2" xfId="3" applyFont="1" applyFill="1" applyBorder="1" applyAlignment="1">
      <alignment horizontal="center" vertical="center" readingOrder="2"/>
    </xf>
    <xf numFmtId="0" fontId="9" fillId="0" borderId="0" xfId="0" applyNumberFormat="1" applyFont="1" applyBorder="1" applyAlignment="1">
      <alignment readingOrder="2"/>
    </xf>
    <xf numFmtId="0" fontId="6" fillId="0" borderId="0" xfId="0" applyNumberFormat="1" applyFont="1" applyAlignment="1">
      <alignment horizontal="left" vertical="center" readingOrder="2"/>
    </xf>
    <xf numFmtId="0" fontId="6" fillId="0" borderId="0" xfId="0" applyFont="1" applyFill="1" applyBorder="1" applyAlignment="1">
      <alignment horizontal="right" vertical="center" readingOrder="2"/>
    </xf>
    <xf numFmtId="0" fontId="6" fillId="0" borderId="0" xfId="0" applyNumberFormat="1" applyFont="1" applyFill="1" applyBorder="1" applyAlignment="1">
      <alignment horizontal="right" vertical="center" readingOrder="2"/>
    </xf>
    <xf numFmtId="14" fontId="6" fillId="0" borderId="0" xfId="0" applyNumberFormat="1" applyFont="1" applyAlignment="1">
      <alignment horizontal="left" vertical="center" readingOrder="2"/>
    </xf>
    <xf numFmtId="14" fontId="6" fillId="0" borderId="0" xfId="0" applyNumberFormat="1" applyFont="1">
      <alignment horizontal="right" vertical="center"/>
    </xf>
    <xf numFmtId="14" fontId="6" fillId="0" borderId="0" xfId="15">
      <alignment horizontal="right" vertical="center"/>
    </xf>
    <xf numFmtId="9" fontId="6" fillId="0" borderId="0" xfId="1" applyFont="1" applyFill="1" applyBorder="1" applyAlignment="1">
      <alignment horizontal="left" vertical="center" readingOrder="2"/>
    </xf>
    <xf numFmtId="0" fontId="0" fillId="0" borderId="0" xfId="0" applyFont="1" applyAlignment="1">
      <alignment horizontal="center" vertical="center" wrapText="1" readingOrder="2"/>
    </xf>
    <xf numFmtId="14" fontId="0" fillId="0" borderId="0" xfId="0" applyNumberFormat="1" applyFont="1" applyAlignment="1">
      <alignment horizontal="center" vertical="center" wrapText="1" readingOrder="2"/>
    </xf>
    <xf numFmtId="9" fontId="0" fillId="0" borderId="0" xfId="0" applyNumberFormat="1" applyFont="1" applyAlignment="1">
      <alignment horizontal="center" vertical="center" wrapText="1" readingOrder="2"/>
    </xf>
    <xf numFmtId="0" fontId="7" fillId="0" borderId="0" xfId="10" applyNumberFormat="1" applyFont="1" applyAlignment="1">
      <alignment horizontal="center" vertical="center" readingOrder="2"/>
    </xf>
    <xf numFmtId="0" fontId="4" fillId="0" borderId="0" xfId="2" applyFont="1" applyAlignment="1">
      <alignment horizontal="right" vertical="top" readingOrder="2"/>
    </xf>
    <xf numFmtId="0" fontId="5" fillId="0" borderId="0" xfId="4" applyFont="1" applyAlignment="1">
      <alignment horizontal="left" vertical="center" readingOrder="2"/>
    </xf>
    <xf numFmtId="0" fontId="0" fillId="0" borderId="0" xfId="0" applyFont="1" applyAlignment="1">
      <alignment horizontal="center" vertical="center" wrapText="1" readingOrder="2"/>
    </xf>
    <xf numFmtId="0" fontId="0" fillId="0" borderId="0" xfId="0" applyFont="1" applyAlignment="1">
      <alignment horizontal="center" vertical="center" readingOrder="2"/>
    </xf>
    <xf numFmtId="0" fontId="5" fillId="0" borderId="0" xfId="4" applyAlignment="1">
      <alignment horizontal="left" vertical="center" readingOrder="2"/>
    </xf>
    <xf numFmtId="0" fontId="3" fillId="0" borderId="0" xfId="0" applyFont="1" applyAlignment="1">
      <alignment horizontal="center" vertical="center" readingOrder="2"/>
    </xf>
    <xf numFmtId="0" fontId="17" fillId="0" borderId="0" xfId="11" applyAlignment="1">
      <alignment horizontal="right" vertical="top" wrapText="1" readingOrder="2"/>
    </xf>
    <xf numFmtId="0" fontId="4" fillId="0" borderId="0" xfId="2" applyAlignment="1">
      <alignment horizontal="right" vertical="top" readingOrder="2"/>
    </xf>
  </cellXfs>
  <cellStyles count="50">
    <cellStyle name="20% - הדגשה1" xfId="30" builtinId="30" customBuiltin="1"/>
    <cellStyle name="20% - הדגשה2" xfId="34" builtinId="34" customBuiltin="1"/>
    <cellStyle name="20% - הדגשה3" xfId="36" builtinId="38" customBuiltin="1"/>
    <cellStyle name="20% - הדגשה4" xfId="40" builtinId="42" customBuiltin="1"/>
    <cellStyle name="20% - הדגשה5" xfId="43" builtinId="46" customBuiltin="1"/>
    <cellStyle name="20% - הדגשה6" xfId="47" builtinId="50" customBuiltin="1"/>
    <cellStyle name="40% - הדגשה1" xfId="31" builtinId="31" customBuiltin="1"/>
    <cellStyle name="40% - הדגשה2" xfId="12" builtinId="35" customBuiltin="1"/>
    <cellStyle name="40% - הדגשה3" xfId="37" builtinId="39" customBuiltin="1"/>
    <cellStyle name="40% - הדגשה4" xfId="14" builtinId="43" customBuiltin="1"/>
    <cellStyle name="40% - הדגשה5" xfId="44" builtinId="47" customBuiltin="1"/>
    <cellStyle name="40% - הדגשה6" xfId="48" builtinId="51" customBuiltin="1"/>
    <cellStyle name="60% - הדגשה1" xfId="32" builtinId="32" customBuiltin="1"/>
    <cellStyle name="60% - הדגשה2" xfId="35" builtinId="36" customBuiltin="1"/>
    <cellStyle name="60% - הדגשה3" xfId="38" builtinId="40" customBuiltin="1"/>
    <cellStyle name="60% - הדגשה4" xfId="41" builtinId="44" customBuiltin="1"/>
    <cellStyle name="60% - הדגשה5" xfId="45" builtinId="48" customBuiltin="1"/>
    <cellStyle name="60% - הדגשה6" xfId="49" builtinId="52" customBuiltin="1"/>
    <cellStyle name="Comma" xfId="6" builtinId="3" customBuiltin="1"/>
    <cellStyle name="Currency" xfId="8" builtinId="4" customBuiltin="1"/>
    <cellStyle name="Normal" xfId="0" builtinId="0" customBuiltin="1"/>
    <cellStyle name="Percent" xfId="1" builtinId="5" customBuiltin="1"/>
    <cellStyle name="הדגשה1" xfId="29" builtinId="29" customBuiltin="1"/>
    <cellStyle name="הדגשה2" xfId="33" builtinId="33" customBuiltin="1"/>
    <cellStyle name="הדגשה3" xfId="13" builtinId="37" customBuiltin="1"/>
    <cellStyle name="הדגשה4" xfId="39" builtinId="41" customBuiltin="1"/>
    <cellStyle name="הדגשה5" xfId="42" builtinId="45" customBuiltin="1"/>
    <cellStyle name="הדגשה6" xfId="46" builtinId="49" customBuiltin="1"/>
    <cellStyle name="היפר-קישור" xfId="4" builtinId="8" customBuiltin="1"/>
    <cellStyle name="היפר-קישור שהופעל" xfId="5" builtinId="9" customBuiltin="1"/>
    <cellStyle name="הערה" xfId="27" builtinId="10" customBuiltin="1"/>
    <cellStyle name="חישוב" xfId="24" builtinId="22" customBuiltin="1"/>
    <cellStyle name="טוב" xfId="19" builtinId="26" customBuiltin="1"/>
    <cellStyle name="טקסט אזהרה" xfId="26" builtinId="11" customBuiltin="1"/>
    <cellStyle name="טקסט הסברי" xfId="11" builtinId="53" customBuiltin="1"/>
    <cellStyle name="כותרת" xfId="2" builtinId="15" customBuiltin="1"/>
    <cellStyle name="כותרת 1" xfId="10" builtinId="16" customBuiltin="1"/>
    <cellStyle name="כותרת 2" xfId="16" builtinId="17" customBuiltin="1"/>
    <cellStyle name="כותרת 3" xfId="17" builtinId="18" customBuiltin="1"/>
    <cellStyle name="כותרת 4" xfId="18" builtinId="19" customBuiltin="1"/>
    <cellStyle name="מטבע [0]" xfId="9" builtinId="7" customBuiltin="1"/>
    <cellStyle name="ניטראלי" xfId="21" builtinId="28" customBuiltin="1"/>
    <cellStyle name="סה&quot;כ" xfId="28" builtinId="25" customBuiltin="1"/>
    <cellStyle name="פלט" xfId="23" builtinId="21" customBuiltin="1"/>
    <cellStyle name="פסיק [0]" xfId="7" builtinId="6" customBuiltin="1"/>
    <cellStyle name="קלט" xfId="22" builtinId="20" customBuiltin="1"/>
    <cellStyle name="רע" xfId="20" builtinId="27" customBuiltin="1"/>
    <cellStyle name="תא מסומן" xfId="3" builtinId="23" customBuiltin="1"/>
    <cellStyle name="תא מקושר" xfId="25" builtinId="24" customBuiltin="1"/>
    <cellStyle name="תאריך" xfId="15" xr:uid="{00000000-0005-0000-0000-000008000000}"/>
  </cellStyles>
  <dxfs count="75">
    <dxf>
      <font>
        <sz val="10"/>
      </font>
    </dxf>
    <dxf>
      <alignment readingOrder="2"/>
    </dxf>
    <dxf>
      <alignment readingOrder="2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alignment readingOrder="2"/>
    </dxf>
    <dxf>
      <alignment readingOrder="2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ont>
        <strike val="0"/>
        <outline val="0"/>
        <shadow val="0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  <alignment horizontal="right" vertical="center" textRotation="0" indent="0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  <alignment horizontal="right" vertical="center" textRotation="0" indent="0" justifyLastLine="0" shrinkToFit="0" readingOrder="2"/>
    </dxf>
    <dxf>
      <font>
        <b val="0"/>
        <i val="0"/>
        <sz val="11"/>
        <color theme="0"/>
        <name val="Tahoma"/>
        <family val="2"/>
      </font>
      <fill>
        <patternFill patternType="solid">
          <bgColor theme="1" tint="0.24994659260841701"/>
        </patternFill>
      </fill>
    </dxf>
    <dxf>
      <font>
        <b val="0"/>
        <i val="0"/>
        <sz val="11"/>
        <color theme="0"/>
        <name val="Tahoma"/>
        <family val="2"/>
        <scheme val="none"/>
      </font>
      <fill>
        <patternFill patternType="solid"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scheme val="major"/>
      </font>
      <fill>
        <patternFill>
          <bgColor theme="1" tint="0.24994659260841701"/>
        </patternFill>
      </fill>
      <border>
        <vertical/>
        <horizontal/>
      </border>
    </dxf>
    <dxf>
      <font>
        <b val="0"/>
        <i val="0"/>
        <sz val="11"/>
        <color theme="0"/>
      </font>
      <fill>
        <patternFill patternType="solid">
          <bgColor theme="0"/>
        </patternFill>
      </fill>
      <border>
        <vertical/>
        <horizontal/>
      </border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>
        <bottom style="thin">
          <color theme="0" tint="-0.24994659260841701"/>
        </bottom>
        <horizontal style="thin">
          <color theme="0" tint="-0.24994659260841701"/>
        </horizontal>
      </border>
    </dxf>
  </dxfs>
  <tableStyles count="4" defaultTableStyle="TableStyleMedium2" defaultPivotStyle="PivotStyleLight16">
    <tableStyle name="פרטי מטלות" table="0" count="11" xr9:uid="{00000000-0011-0000-FFFF-FFFF00000000}">
      <tableStyleElement type="wholeTable" dxfId="74"/>
      <tableStyleElement type="headerRow" dxfId="73"/>
      <tableStyleElement type="totalRow" dxfId="72"/>
      <tableStyleElement type="firstRowStripe" dxfId="71"/>
      <tableStyleElement type="firstColumnStripe" dxfId="70"/>
      <tableStyleElement type="firstSubtotalRow" dxfId="69"/>
      <tableStyleElement type="secondSubtotalRow" dxfId="68"/>
      <tableStyleElement type="firstRowSubheading" dxfId="67"/>
      <tableStyleElement type="secondRowSubheading" dxfId="66"/>
      <tableStyleElement type="pageFieldLabels" dxfId="65"/>
      <tableStyleElement type="pageFieldValues" dxfId="64"/>
    </tableStyle>
    <tableStyle name="כלי פריסה של פרטי מטלות" pivot="0" table="0" count="2" xr9:uid="{00000000-0011-0000-FFFF-FFFF01000000}">
      <tableStyleElement type="wholeTable" dxfId="63"/>
      <tableStyleElement type="headerRow" dxfId="62"/>
    </tableStyle>
    <tableStyle name="לוח מטלות" pivot="0" count="6" xr9:uid="{00000000-0011-0000-FFFF-FFFF02000000}">
      <tableStyleElement type="wholeTable" dxfId="61"/>
      <tableStyleElement type="headerRow" dxfId="60"/>
      <tableStyleElement type="totalRow" dxfId="59"/>
      <tableStyleElement type="firstColumn" dxfId="58"/>
      <tableStyleElement type="lastColumn" dxfId="57"/>
      <tableStyleElement type="firstColumnStripe" dxfId="56"/>
    </tableStyle>
    <tableStyle name="סגנון כלי פריסה 1" pivot="0" table="0" count="10" xr9:uid="{AAD408AF-2F38-4C9B-B975-6A04470E4EB6}">
      <tableStyleElement type="wholeTable" dxfId="55"/>
      <tableStyleElement type="headerRow" dxfId="54"/>
    </tableStyle>
  </tableStyles>
  <colors>
    <mruColors>
      <color rgb="FFFFFFFF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  <name val="Tahoma"/>
            <family val="2"/>
          </font>
          <fill>
            <patternFill patternType="solid"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  <name val="Tahoma"/>
            <family val="2"/>
          </font>
          <fill>
            <patternFill patternType="solid"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7"/>
            <name val="Tahoma"/>
            <family val="2"/>
          </font>
          <fill>
            <patternFill patternType="solid"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/>
            <i val="0"/>
            <sz val="11"/>
            <color theme="0"/>
            <name val="Tahoma"/>
            <family val="2"/>
          </font>
          <fill>
            <patternFill patternType="solid"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ill>
            <patternFill patternType="solid">
              <fgColor theme="4" tint="0.599963377788628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  <name val="Tahoma"/>
            <family val="2"/>
          </font>
          <fill>
            <patternFill patternType="solid">
              <fgColor theme="4" tint="0.59996337778862885"/>
              <bgColor theme="7" tint="-0.24994659260841701"/>
            </patternFill>
          </fill>
        </dxf>
        <dxf>
          <font>
            <b val="0"/>
            <i val="0"/>
            <sz val="11"/>
            <color theme="0"/>
            <name val="Tahoma"/>
            <family val="2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  <name val="Tahoma"/>
            <family val="2"/>
          </font>
          <fill>
            <patternFill patternType="solid">
              <fgColor theme="4" tint="0.79998168889431442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סגנון כלי פריסה 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2</xdr:row>
      <xdr:rowOff>28575</xdr:rowOff>
    </xdr:from>
    <xdr:to>
      <xdr:col>12</xdr:col>
      <xdr:colOff>685200</xdr:colOff>
      <xdr:row>12</xdr:row>
      <xdr:rowOff>70800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קורס">
              <a:extLst>
                <a:ext uri="{FF2B5EF4-FFF2-40B4-BE49-F238E27FC236}">
                  <a16:creationId xmlns:a16="http://schemas.microsoft.com/office/drawing/2014/main" id="{BD06E990-AF90-4ECF-AB60-8BDDB4F9B25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קורס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82804225" y="1133475"/>
              <a:ext cx="1161450" cy="205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513750</xdr:colOff>
      <xdr:row>2</xdr:row>
      <xdr:rowOff>19050</xdr:rowOff>
    </xdr:from>
    <xdr:to>
      <xdr:col>11</xdr:col>
      <xdr:colOff>266100</xdr:colOff>
      <xdr:row>12</xdr:row>
      <xdr:rowOff>61275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תאריך התחלה">
              <a:extLst>
                <a:ext uri="{FF2B5EF4-FFF2-40B4-BE49-F238E27FC236}">
                  <a16:creationId xmlns:a16="http://schemas.microsoft.com/office/drawing/2014/main" id="{796EDB77-3FAF-46F2-BA64-67EBE088C90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תאריך התחלה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84032950" y="1123950"/>
              <a:ext cx="1371600" cy="205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85125</xdr:colOff>
      <xdr:row>12</xdr:row>
      <xdr:rowOff>66675</xdr:rowOff>
    </xdr:from>
    <xdr:to>
      <xdr:col>9</xdr:col>
      <xdr:colOff>446475</xdr:colOff>
      <xdr:row>19</xdr:row>
      <xdr:rowOff>23175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תאריך הגשה">
              <a:extLst>
                <a:ext uri="{FF2B5EF4-FFF2-40B4-BE49-F238E27FC236}">
                  <a16:creationId xmlns:a16="http://schemas.microsoft.com/office/drawing/2014/main" id="{3B4A0016-4268-4B1C-9F97-D4B1D64513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תאריך הגשה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85471825" y="3181350"/>
              <a:ext cx="1371000" cy="205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513750</xdr:colOff>
      <xdr:row>12</xdr:row>
      <xdr:rowOff>66675</xdr:rowOff>
    </xdr:from>
    <xdr:to>
      <xdr:col>11</xdr:col>
      <xdr:colOff>266100</xdr:colOff>
      <xdr:row>19</xdr:row>
      <xdr:rowOff>23175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1" name="התקדמות">
              <a:extLst>
                <a:ext uri="{FF2B5EF4-FFF2-40B4-BE49-F238E27FC236}">
                  <a16:creationId xmlns:a16="http://schemas.microsoft.com/office/drawing/2014/main" id="{2AA6EC56-7FAA-4581-927F-C4AAAA77BFD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התקדמות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84032950" y="3181350"/>
              <a:ext cx="1371600" cy="205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85125</xdr:colOff>
      <xdr:row>2</xdr:row>
      <xdr:rowOff>9525</xdr:rowOff>
    </xdr:from>
    <xdr:to>
      <xdr:col>9</xdr:col>
      <xdr:colOff>447075</xdr:colOff>
      <xdr:row>12</xdr:row>
      <xdr:rowOff>51750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2" name="מטלה">
              <a:extLst>
                <a:ext uri="{FF2B5EF4-FFF2-40B4-BE49-F238E27FC236}">
                  <a16:creationId xmlns:a16="http://schemas.microsoft.com/office/drawing/2014/main" id="{6618FD78-1213-43A5-8C0D-654938FAB7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מטלה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85471225" y="1114425"/>
              <a:ext cx="1371600" cy="205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dmin" refreshedDate="43206.657799305554" createdVersion="6" refreshedVersion="6" minRefreshableVersion="3" recordCount="12" xr:uid="{349C41E2-2289-4029-95D2-7C7C5FC346B3}">
  <cacheSource type="worksheet">
    <worksheetSource name="מטלות"/>
  </cacheSource>
  <cacheFields count="7">
    <cacheField name="מטלה" numFmtId="0">
      <sharedItems count="12">
        <s v="פרוייקט 1"/>
        <s v="פרוייקט 2"/>
        <s v="פרוייקט 3"/>
        <s v="פרוייקט 4"/>
        <s v="פרוייקט 5"/>
        <s v="פרוייקט 6"/>
        <s v="פרוייקט 7"/>
        <s v="פרוייקט 8"/>
        <s v="פרוייקט 9"/>
        <s v="פרוייקט 10"/>
        <s v="פרוייקט 11"/>
        <s v="פרוייקט 12"/>
      </sharedItems>
    </cacheField>
    <cacheField name="קורס" numFmtId="0">
      <sharedItems count="3">
        <s v="פרמדיקים 1"/>
        <s v="פרמדיקים 2"/>
        <s v="פרמדיקים 3"/>
      </sharedItems>
    </cacheField>
    <cacheField name="מנחה" numFmtId="0">
      <sharedItems count="4">
        <s v="מנחה 1"/>
        <s v="מנחה 2"/>
        <s v="מנחה 3"/>
        <s v="מנחה 4"/>
      </sharedItems>
    </cacheField>
    <cacheField name="תאריך התחלה" numFmtId="14">
      <sharedItems containsSemiMixedTypes="0" containsNonDate="0" containsDate="1" containsString="0" minDate="2018-02-15T00:00:00" maxDate="2018-04-07T00:00:00" count="11">
        <d v="2018-03-17T00:00:00"/>
        <d v="2018-03-27T00:00:00"/>
        <d v="2018-04-01T00:00:00"/>
        <d v="2018-02-15T00:00:00"/>
        <d v="2018-03-22T00:00:00"/>
        <d v="2018-03-13T00:00:00"/>
        <d v="2018-03-25T00:00:00"/>
        <d v="2018-04-06T00:00:00"/>
        <d v="2018-02-25T00:00:00"/>
        <d v="2018-04-03T00:00:00"/>
        <d v="2018-03-19T00:00:00"/>
      </sharedItems>
    </cacheField>
    <cacheField name="תאריך הגשה" numFmtId="14">
      <sharedItems containsSemiMixedTypes="0" containsNonDate="0" containsDate="1" containsString="0" minDate="2018-05-04T00:00:00" maxDate="2018-07-06T00:00:00" count="11">
        <d v="2018-05-16T00:00:00"/>
        <d v="2018-06-15T00:00:00"/>
        <d v="2018-05-28T00:00:00"/>
        <d v="2018-05-26T00:00:00"/>
        <d v="2018-05-06T00:00:00"/>
        <d v="2018-07-05T00:00:00"/>
        <d v="2018-05-10T00:00:00"/>
        <d v="2018-06-05T00:00:00"/>
        <d v="2018-05-04T00:00:00"/>
        <d v="2018-06-10T00:00:00"/>
        <d v="2018-05-30T00:00:00"/>
      </sharedItems>
    </cacheField>
    <cacheField name="התקדמות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  <cacheField name="אחוז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8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7"/>
    <x v="8"/>
    <x v="8"/>
    <n v="0.75"/>
  </r>
  <r>
    <x v="9"/>
    <x v="1"/>
    <x v="3"/>
    <x v="8"/>
    <x v="1"/>
    <x v="4"/>
    <n v="0.5"/>
  </r>
  <r>
    <x v="10"/>
    <x v="1"/>
    <x v="2"/>
    <x v="9"/>
    <x v="9"/>
    <x v="9"/>
    <n v="0.55000000000000004"/>
  </r>
  <r>
    <x v="11"/>
    <x v="2"/>
    <x v="0"/>
    <x v="10"/>
    <x v="10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844F59-B428-4470-A3E6-F99A7D615320}" name="AssignmentsPivotTable" cacheId="1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11">
        <item x="3"/>
        <item x="8"/>
        <item x="5"/>
        <item x="0"/>
        <item x="10"/>
        <item x="4"/>
        <item x="6"/>
        <item x="1"/>
        <item x="2"/>
        <item x="9"/>
        <item x="7"/>
      </items>
    </pivotField>
    <pivotField axis="axisRow" compact="0" numFmtId="14" outline="0" showAll="0" defaultSubtotal="0">
      <items count="11">
        <item x="8"/>
        <item x="4"/>
        <item x="6"/>
        <item x="0"/>
        <item x="3"/>
        <item x="2"/>
        <item x="10"/>
        <item x="7"/>
        <item x="9"/>
        <item x="1"/>
        <item x="5"/>
      </items>
    </pivotField>
    <pivotField axis="axisRow" compact="0" numFmtId="9" outline="0" showAll="0" defaultSubtotal="0">
      <items count="11">
        <item x="1"/>
        <item x="3"/>
        <item x="5"/>
        <item x="6"/>
        <item x="7"/>
        <item x="4"/>
        <item x="9"/>
        <item x="10"/>
        <item x="8"/>
        <item x="2"/>
        <item x="0"/>
      </items>
    </pivotField>
    <pivotField compact="0" numFmtId="9" outline="0" showAll="0"/>
  </pivotFields>
  <rowFields count="6">
    <field x="2"/>
    <field x="1"/>
    <field x="0"/>
    <field x="3"/>
    <field x="4"/>
    <field x="5"/>
  </rowFields>
  <rowItems count="12">
    <i>
      <x/>
      <x/>
      <x/>
      <x v="3"/>
      <x v="3"/>
      <x v="10"/>
    </i>
    <i r="2">
      <x v="7"/>
      <x v="5"/>
      <x v="1"/>
      <x v="5"/>
    </i>
    <i r="2">
      <x v="11"/>
      <x v="10"/>
      <x/>
      <x v="8"/>
    </i>
    <i r="1">
      <x v="2"/>
      <x v="3"/>
      <x v="4"/>
      <x v="6"/>
      <x v="7"/>
    </i>
    <i>
      <x v="1"/>
      <x/>
      <x v="4"/>
      <x v="7"/>
      <x v="9"/>
      <x/>
    </i>
    <i r="2">
      <x v="5"/>
      <x v="8"/>
      <x v="5"/>
      <x v="9"/>
    </i>
    <i r="2">
      <x v="8"/>
      <x v="2"/>
      <x v="10"/>
      <x v="2"/>
    </i>
    <i>
      <x v="2"/>
      <x/>
      <x v="6"/>
      <x/>
      <x v="4"/>
      <x v="1"/>
    </i>
    <i r="2">
      <x v="9"/>
      <x v="6"/>
      <x v="2"/>
      <x v="3"/>
    </i>
    <i r="1">
      <x v="1"/>
      <x v="2"/>
      <x v="9"/>
      <x v="8"/>
      <x v="6"/>
    </i>
    <i>
      <x v="3"/>
      <x/>
      <x v="10"/>
      <x v="10"/>
      <x v="7"/>
      <x v="4"/>
    </i>
    <i r="1">
      <x v="1"/>
      <x v="1"/>
      <x v="1"/>
      <x v="9"/>
      <x v="5"/>
    </i>
  </rowItems>
  <colItems count="1">
    <i/>
  </colItems>
  <formats count="22">
    <format dxfId="0">
      <pivotArea type="all" dataOnly="0" outline="0" fieldPosition="0"/>
    </format>
    <format dxfId="1">
      <pivotArea type="all" dataOnly="0" outline="0" fieldPosition="0"/>
    </format>
    <format dxfId="2">
      <pivotArea type="all" dataOnly="0" outline="0" fieldPosition="0"/>
    </format>
    <format dxfId="3">
      <pivotArea type="all" dataOnly="0" outline="0" fieldPosition="0"/>
    </format>
    <format dxfId="4">
      <pivotArea field="2" type="button" dataOnly="0" labelOnly="1" outline="0" axis="axisRow" fieldPosition="0"/>
    </format>
    <format dxfId="5">
      <pivotArea field="1" type="button" dataOnly="0" labelOnly="1" outline="0" axis="axisRow" fieldPosition="1"/>
    </format>
    <format dxfId="6">
      <pivotArea field="0" type="button" dataOnly="0" labelOnly="1" outline="0" axis="axisRow" fieldPosition="2"/>
    </format>
    <format dxfId="7">
      <pivotArea field="3" type="button" dataOnly="0" labelOnly="1" outline="0" axis="axisRow" fieldPosition="3"/>
    </format>
    <format dxfId="8">
      <pivotArea field="4" type="button" dataOnly="0" labelOnly="1" outline="0" axis="axisRow" fieldPosition="4"/>
    </format>
    <format dxfId="9">
      <pivotArea field="5" type="button" dataOnly="0" labelOnly="1" outline="0" axis="axisRow" fieldPosition="5"/>
    </format>
    <format dxfId="10">
      <pivotArea dataOnly="0" labelOnly="1" outline="0" fieldPosition="0">
        <references count="1">
          <reference field="2" count="0"/>
        </references>
      </pivotArea>
    </format>
    <format dxfId="11">
      <pivotArea dataOnly="0" labelOnly="1" outline="0" fieldPosition="0">
        <references count="2">
          <reference field="1" count="2">
            <x v="0"/>
            <x v="2"/>
          </reference>
          <reference field="2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1" count="1">
            <x v="0"/>
          </reference>
          <reference field="2" count="1" selected="0">
            <x v="1"/>
          </reference>
        </references>
      </pivotArea>
    </format>
    <format dxfId="13">
      <pivotArea dataOnly="0" labelOnly="1" outline="0" fieldPosition="0">
        <references count="2">
          <reference field="1" count="1">
            <x v="1"/>
          </reference>
          <reference field="2" count="1" selected="0">
            <x v="2"/>
          </reference>
        </references>
      </pivotArea>
    </format>
    <format dxfId="14">
      <pivotArea dataOnly="0" labelOnly="1" outline="0" fieldPosition="0">
        <references count="2">
          <reference field="1" count="2">
            <x v="0"/>
            <x v="1"/>
          </reference>
          <reference field="2" count="1" selected="0">
            <x v="3"/>
          </reference>
        </references>
      </pivotArea>
    </format>
    <format dxfId="15">
      <pivotArea dataOnly="0" labelOnly="1" outline="0" fieldPosition="0">
        <references count="3">
          <reference field="0" count="3">
            <x v="0"/>
            <x v="7"/>
            <x v="11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16">
      <pivotArea dataOnly="0" labelOnly="1" outline="0" fieldPosition="0">
        <references count="3">
          <reference field="0" count="1">
            <x v="3"/>
          </reference>
          <reference field="1" count="1" selected="0">
            <x v="2"/>
          </reference>
          <reference field="2" count="1" selected="0">
            <x v="0"/>
          </reference>
        </references>
      </pivotArea>
    </format>
    <format dxfId="17">
      <pivotArea dataOnly="0" labelOnly="1" outline="0" fieldPosition="0">
        <references count="3">
          <reference field="0" count="3">
            <x v="4"/>
            <x v="5"/>
            <x v="8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18">
      <pivotArea dataOnly="0" labelOnly="1" outline="0" fieldPosition="0">
        <references count="3">
          <reference field="0" count="2">
            <x v="6"/>
            <x v="9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19">
      <pivotArea dataOnly="0" labelOnly="1" outline="0" fieldPosition="0">
        <references count="3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20">
      <pivotArea dataOnly="0" labelOnly="1" outline="0" fieldPosition="0">
        <references count="3">
          <reference field="0" count="1">
            <x v="10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21">
      <pivotArea dataOnly="0" labelOnly="1" outline="0" fieldPosition="0">
        <references count="3">
          <reference field="0" count="1">
            <x v="1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</formats>
  <pivotTableStyleInfo name="פרטי מטלות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פרטי מטלות המקובצים לפי מנחה ולאחר מכן לפי קורס מתעדכנים באופן אוטומטי מהטבלה 'מטלות' בגליון העבודה 'לוח מטלות'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קורס" xr10:uid="{00AC20F8-0E0B-4274-B78A-81541A26F7AE}" sourceName="קורס">
  <pivotTables>
    <pivotTable tabId="3" name="AssignmentsPivotTable"/>
  </pivotTables>
  <data>
    <tabular pivotCacheId="3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תאריך_התחלה" xr10:uid="{F634A313-10CC-4C39-BE23-550C80975B3D}" sourceName="תאריך התחלה">
  <pivotTables>
    <pivotTable tabId="3" name="AssignmentsPivotTable"/>
  </pivotTables>
  <data>
    <tabular pivotCacheId="3">
      <items count="11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תאריך_הגשה" xr10:uid="{7C6CD8C5-E209-4E3D-BA47-ED99C3A40526}" sourceName="תאריך הגשה">
  <pivotTables>
    <pivotTable tabId="3" name="AssignmentsPivotTable"/>
  </pivotTables>
  <data>
    <tabular pivotCacheId="3">
      <items count="11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התקדמות" xr10:uid="{82D69C98-0507-4C7B-9A90-96B8AB1EF738}" sourceName="התקדמות">
  <pivotTables>
    <pivotTable tabId="3" name="AssignmentsPivotTable"/>
  </pivotTables>
  <data>
    <tabular pivotCacheId="3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מטלה" xr10:uid="{F2FF9313-F136-4915-9F6B-3CE501B1E6CC}" sourceName="מטלה">
  <pivotTables>
    <pivotTable tabId="3" name="AssignmentsPivotTable"/>
  </pivotTables>
  <data>
    <tabular pivotCacheId="3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קורס" xr10:uid="{990BEDBD-F92E-46B9-AACE-66E1B3BDEDF3}" cache="Slicer_קורס" caption="קורס" style="סגנון כלי פריסה 1" rowHeight="183600"/>
  <slicer name="תאריך התחלה" xr10:uid="{9998E7B5-AFC5-4102-B010-97CC37C986EE}" cache="Slicer_תאריך_התחלה" caption="תאריך התחלה" style="סגנון כלי פריסה 1" rowHeight="183600"/>
  <slicer name="תאריך הגשה" xr10:uid="{605F00ED-7DD9-4B6C-AF89-EF8D0E7C7C96}" cache="Slicer_תאריך_הגשה" caption="תאריך הגשה" style="סגנון כלי פריסה 1" rowHeight="183600"/>
  <slicer name="התקדמות" xr10:uid="{12C9E929-4580-4A5B-BDE4-B30D080A1544}" cache="Slicer_התקדמות" caption="התקדמות" style="סגנון כלי פריסה 1" rowHeight="183600"/>
  <slicer name="מטלה" xr10:uid="{0372F9E8-D02D-4527-8CB1-1F87BB481215}" cache="Slicer_מטלה" caption="מטלה" style="סגנון כלי פריסה 1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מטלות" displayName="מטלות" ref="B5:H17" totalsRowShown="0" headerRowDxfId="53" dataDxfId="52">
  <autoFilter ref="B5:H17" xr:uid="{00000000-0009-0000-0100-000002000000}"/>
  <tableColumns count="7">
    <tableColumn id="2" xr3:uid="{00000000-0010-0000-0000-000002000000}" name="מטלה" dataCellStyle="Normal"/>
    <tableColumn id="1" xr3:uid="{00000000-0010-0000-0000-000001000000}" name="קורס" dataCellStyle="Normal"/>
    <tableColumn id="6" xr3:uid="{00000000-0010-0000-0000-000006000000}" name="מנחה" dataCellStyle="Normal"/>
    <tableColumn id="4" xr3:uid="{00000000-0010-0000-0000-000004000000}" name="תאריך התחלה" dataCellStyle="תאריך"/>
    <tableColumn id="3" xr3:uid="{00000000-0010-0000-0000-000003000000}" name="תאריך הגשה" dataCellStyle="תאריך">
      <calculatedColumnFormula>TODAY()+(ROW(A1)*10)-25</calculatedColumnFormula>
    </tableColumn>
    <tableColumn id="5" xr3:uid="{00000000-0010-0000-0000-000005000000}" name="התקדמות" dataDxfId="51" dataCellStyle="Percent">
      <calculatedColumnFormula>מטלות[[#This Row],[אחוז]]</calculatedColumnFormula>
    </tableColumn>
    <tableColumn id="7" xr3:uid="{00000000-0010-0000-0000-000007000000}" name="אחוז" dataDxfId="50" dataCellStyle="Percent"/>
  </tableColumns>
  <tableStyleInfo name="לוח מטלות" showFirstColumn="0" showLastColumn="0" showRowStripes="1" showColumnStripes="0"/>
  <extLst>
    <ext xmlns:x14="http://schemas.microsoft.com/office/spreadsheetml/2009/9/main" uri="{504A1905-F514-4f6f-8877-14C23A59335A}">
      <x14:table altTextSummary="הזן מטלה, קורס, מנחה, תאריך התחלה, תאריך הגשה ואחוז השלמה בטבלה זו. מד ההתקדמות יתעדכן באופן אוטומטי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L21"/>
  <sheetViews>
    <sheetView showGridLines="0" rightToLeft="1" tabSelected="1" zoomScaleNormal="100" zoomScaleSheetLayoutView="115" workbookViewId="0"/>
  </sheetViews>
  <sheetFormatPr defaultRowHeight="30" customHeight="1" x14ac:dyDescent="0.2"/>
  <cols>
    <col min="1" max="1" width="2.75" style="10" customWidth="1"/>
    <col min="2" max="2" width="41.75" style="10" customWidth="1"/>
    <col min="3" max="3" width="24.875" style="10" customWidth="1"/>
    <col min="4" max="4" width="22.375" style="10" customWidth="1"/>
    <col min="5" max="5" width="16" style="21" customWidth="1"/>
    <col min="6" max="6" width="17.625" style="21" customWidth="1"/>
    <col min="7" max="8" width="17.625" style="10" customWidth="1"/>
    <col min="9" max="9" width="2.75" style="10" customWidth="1"/>
    <col min="10" max="10" width="3.75" style="10" customWidth="1"/>
    <col min="11" max="16384" width="9" style="10"/>
  </cols>
  <sheetData>
    <row r="1" spans="2:12" ht="37.5" customHeight="1" x14ac:dyDescent="0.2">
      <c r="B1" s="28" t="s">
        <v>0</v>
      </c>
      <c r="C1" s="28"/>
      <c r="D1" s="29" t="s">
        <v>19</v>
      </c>
      <c r="E1" s="29"/>
      <c r="F1" s="29"/>
      <c r="G1" s="29"/>
      <c r="H1" s="29"/>
      <c r="I1" s="9"/>
      <c r="J1" s="9"/>
      <c r="K1" s="9"/>
      <c r="L1" s="9"/>
    </row>
    <row r="2" spans="2:12" ht="24.95" customHeight="1" x14ac:dyDescent="0.2">
      <c r="B2" s="28"/>
      <c r="C2" s="28"/>
      <c r="D2" s="27" t="s">
        <v>20</v>
      </c>
      <c r="E2" s="27"/>
      <c r="F2" s="11" t="s">
        <v>28</v>
      </c>
      <c r="G2" s="12" t="s">
        <v>30</v>
      </c>
      <c r="H2" s="13">
        <v>0.99</v>
      </c>
      <c r="I2" s="9"/>
      <c r="J2" s="9"/>
      <c r="K2" s="9"/>
      <c r="L2" s="9"/>
    </row>
    <row r="3" spans="2:12" ht="24.95" customHeight="1" x14ac:dyDescent="0.2">
      <c r="B3" s="14" t="s">
        <v>1</v>
      </c>
      <c r="C3" s="15">
        <v>2</v>
      </c>
      <c r="D3" s="15" t="s">
        <v>21</v>
      </c>
      <c r="E3" s="16"/>
      <c r="F3" s="17"/>
      <c r="G3" s="9"/>
      <c r="H3" s="9"/>
      <c r="I3" s="9"/>
      <c r="J3" s="9"/>
      <c r="K3" s="9"/>
      <c r="L3" s="9"/>
    </row>
    <row r="4" spans="2:12" ht="13.5" customHeight="1" x14ac:dyDescent="0.2">
      <c r="B4" s="9"/>
      <c r="C4" s="9"/>
      <c r="D4" s="9"/>
      <c r="E4" s="17"/>
      <c r="F4" s="17"/>
      <c r="G4" s="9"/>
      <c r="H4" s="9"/>
      <c r="I4" s="9"/>
      <c r="J4" s="9"/>
      <c r="K4" s="9"/>
      <c r="L4" s="9"/>
    </row>
    <row r="5" spans="2:12" ht="30" customHeight="1" x14ac:dyDescent="0.2">
      <c r="B5" s="18" t="s">
        <v>2</v>
      </c>
      <c r="C5" s="18" t="s">
        <v>15</v>
      </c>
      <c r="D5" s="18" t="s">
        <v>22</v>
      </c>
      <c r="E5" s="19" t="s">
        <v>27</v>
      </c>
      <c r="F5" s="19" t="s">
        <v>29</v>
      </c>
      <c r="G5" s="18" t="s">
        <v>31</v>
      </c>
      <c r="H5" s="18" t="s">
        <v>32</v>
      </c>
      <c r="I5" s="9"/>
      <c r="J5" s="9"/>
      <c r="K5" s="9"/>
      <c r="L5" s="9"/>
    </row>
    <row r="6" spans="2:12" ht="30" customHeight="1" x14ac:dyDescent="0.2">
      <c r="B6" t="s">
        <v>3</v>
      </c>
      <c r="C6" t="s">
        <v>16</v>
      </c>
      <c r="D6" t="s">
        <v>23</v>
      </c>
      <c r="E6" s="22">
        <f ca="1">TODAY()-30</f>
        <v>43177</v>
      </c>
      <c r="F6" s="22">
        <f ca="1">TODAY()+30</f>
        <v>43237</v>
      </c>
      <c r="G6" s="23">
        <f>מטלות[[#This Row],[אחוז]]</f>
        <v>1</v>
      </c>
      <c r="H6" s="23">
        <v>1</v>
      </c>
      <c r="I6" s="9"/>
      <c r="J6" s="9"/>
      <c r="K6" s="9"/>
      <c r="L6" s="9"/>
    </row>
    <row r="7" spans="2:12" ht="30" customHeight="1" x14ac:dyDescent="0.2">
      <c r="B7" t="s">
        <v>4</v>
      </c>
      <c r="C7" t="s">
        <v>16</v>
      </c>
      <c r="D7" t="s">
        <v>24</v>
      </c>
      <c r="E7" s="22">
        <f ca="1">TODAY()-20</f>
        <v>43187</v>
      </c>
      <c r="F7" s="22">
        <f ca="1">TODAY()+60</f>
        <v>43267</v>
      </c>
      <c r="G7" s="23">
        <f>מטלות[[#This Row],[אחוז]]</f>
        <v>0.1</v>
      </c>
      <c r="H7" s="23">
        <v>0.1</v>
      </c>
      <c r="I7" s="9"/>
      <c r="J7" s="9"/>
      <c r="K7" s="9"/>
      <c r="L7" s="9"/>
    </row>
    <row r="8" spans="2:12" ht="30" customHeight="1" x14ac:dyDescent="0.2">
      <c r="B8" t="s">
        <v>5</v>
      </c>
      <c r="C8" t="s">
        <v>16</v>
      </c>
      <c r="D8" t="s">
        <v>24</v>
      </c>
      <c r="E8" s="22">
        <f ca="1">TODAY()-15</f>
        <v>43192</v>
      </c>
      <c r="F8" s="22">
        <f ca="1">TODAY()+42</f>
        <v>43249</v>
      </c>
      <c r="G8" s="23">
        <f>מטלות[[#This Row],[אחוז]]</f>
        <v>0.8</v>
      </c>
      <c r="H8" s="23">
        <v>0.8</v>
      </c>
      <c r="I8" s="9"/>
      <c r="J8" s="9"/>
      <c r="K8" s="9"/>
      <c r="L8" s="9"/>
    </row>
    <row r="9" spans="2:12" ht="30" customHeight="1" x14ac:dyDescent="0.2">
      <c r="B9" t="s">
        <v>6</v>
      </c>
      <c r="C9" t="s">
        <v>16</v>
      </c>
      <c r="D9" t="s">
        <v>25</v>
      </c>
      <c r="E9" s="22">
        <f ca="1">TODAY()-60</f>
        <v>43147</v>
      </c>
      <c r="F9" s="22">
        <f ca="1">TODAY()+40</f>
        <v>43247</v>
      </c>
      <c r="G9" s="23">
        <f>מטלות[[#This Row],[אחוז]]</f>
        <v>0.2</v>
      </c>
      <c r="H9" s="23">
        <v>0.2</v>
      </c>
      <c r="I9" s="9"/>
      <c r="J9" s="9"/>
      <c r="K9" s="9"/>
      <c r="L9" s="9"/>
    </row>
    <row r="10" spans="2:12" ht="30" customHeight="1" x14ac:dyDescent="0.2">
      <c r="B10" t="s">
        <v>7</v>
      </c>
      <c r="C10" t="s">
        <v>16</v>
      </c>
      <c r="D10" t="s">
        <v>23</v>
      </c>
      <c r="E10" s="22">
        <f ca="1">TODAY()-25</f>
        <v>43182</v>
      </c>
      <c r="F10" s="22">
        <f ca="1">TODAY()+20</f>
        <v>43227</v>
      </c>
      <c r="G10" s="23">
        <f>מטלות[[#This Row],[אחוז]]</f>
        <v>0.5</v>
      </c>
      <c r="H10" s="23">
        <v>0.5</v>
      </c>
      <c r="I10" s="9"/>
      <c r="J10" s="9"/>
      <c r="K10" s="9"/>
      <c r="L10" s="9"/>
    </row>
    <row r="11" spans="2:12" ht="30" customHeight="1" x14ac:dyDescent="0.2">
      <c r="B11" t="s">
        <v>8</v>
      </c>
      <c r="C11" t="s">
        <v>16</v>
      </c>
      <c r="D11" t="s">
        <v>24</v>
      </c>
      <c r="E11" s="22">
        <f ca="1">TODAY()-34</f>
        <v>43173</v>
      </c>
      <c r="F11" s="22">
        <f ca="1">TODAY()+80</f>
        <v>43287</v>
      </c>
      <c r="G11" s="23">
        <f>מטלות[[#This Row],[אחוז]]</f>
        <v>0.3</v>
      </c>
      <c r="H11" s="23">
        <v>0.3</v>
      </c>
      <c r="I11" s="9"/>
      <c r="J11" s="9"/>
      <c r="K11" s="9"/>
      <c r="L11" s="9"/>
    </row>
    <row r="12" spans="2:12" ht="30" customHeight="1" x14ac:dyDescent="0.2">
      <c r="B12" t="s">
        <v>9</v>
      </c>
      <c r="C12" t="s">
        <v>16</v>
      </c>
      <c r="D12" t="s">
        <v>25</v>
      </c>
      <c r="E12" s="22">
        <f ca="1">TODAY()-22</f>
        <v>43185</v>
      </c>
      <c r="F12" s="22">
        <f ca="1">TODAY()+24</f>
        <v>43231</v>
      </c>
      <c r="G12" s="23">
        <f>מטלות[[#This Row],[אחוז]]</f>
        <v>0.35</v>
      </c>
      <c r="H12" s="23">
        <v>0.35</v>
      </c>
      <c r="I12" s="9"/>
      <c r="J12" s="9"/>
      <c r="K12" s="9"/>
      <c r="L12" s="9"/>
    </row>
    <row r="13" spans="2:12" ht="30" customHeight="1" x14ac:dyDescent="0.2">
      <c r="B13" t="s">
        <v>10</v>
      </c>
      <c r="C13" t="s">
        <v>16</v>
      </c>
      <c r="D13" t="s">
        <v>26</v>
      </c>
      <c r="E13" s="22">
        <f ca="1">TODAY()-10</f>
        <v>43197</v>
      </c>
      <c r="F13" s="22">
        <f ca="1">TODAY()+50</f>
        <v>43257</v>
      </c>
      <c r="G13" s="23">
        <f>מטלות[[#This Row],[אחוז]]</f>
        <v>0.4</v>
      </c>
      <c r="H13" s="23">
        <v>0.4</v>
      </c>
      <c r="I13" s="9"/>
      <c r="J13" s="9"/>
      <c r="K13" s="9"/>
      <c r="L13" s="9"/>
    </row>
    <row r="14" spans="2:12" ht="30" customHeight="1" x14ac:dyDescent="0.2">
      <c r="B14" t="s">
        <v>11</v>
      </c>
      <c r="C14" t="s">
        <v>16</v>
      </c>
      <c r="D14" t="s">
        <v>23</v>
      </c>
      <c r="E14" s="22">
        <f ca="1">TODAY()-10</f>
        <v>43197</v>
      </c>
      <c r="F14" s="22">
        <f ca="1">TODAY()+18</f>
        <v>43225</v>
      </c>
      <c r="G14" s="23">
        <f>מטלות[[#This Row],[אחוז]]</f>
        <v>0.75</v>
      </c>
      <c r="H14" s="23">
        <v>0.75</v>
      </c>
      <c r="I14" s="9"/>
      <c r="J14" s="9"/>
      <c r="K14" s="9"/>
      <c r="L14" s="9"/>
    </row>
    <row r="15" spans="2:12" ht="30" customHeight="1" x14ac:dyDescent="0.2">
      <c r="B15" t="s">
        <v>12</v>
      </c>
      <c r="C15" t="s">
        <v>17</v>
      </c>
      <c r="D15" t="s">
        <v>26</v>
      </c>
      <c r="E15" s="22">
        <f ca="1">TODAY()-50</f>
        <v>43157</v>
      </c>
      <c r="F15" s="22">
        <f ca="1">TODAY()+60</f>
        <v>43267</v>
      </c>
      <c r="G15" s="23">
        <f>מטלות[[#This Row],[אחוז]]</f>
        <v>0.5</v>
      </c>
      <c r="H15" s="23">
        <v>0.5</v>
      </c>
      <c r="I15" s="9"/>
      <c r="J15" s="9"/>
      <c r="K15" s="9"/>
      <c r="L15" s="9"/>
    </row>
    <row r="16" spans="2:12" ht="30" customHeight="1" x14ac:dyDescent="0.2">
      <c r="B16" t="s">
        <v>13</v>
      </c>
      <c r="C16" t="s">
        <v>17</v>
      </c>
      <c r="D16" t="s">
        <v>25</v>
      </c>
      <c r="E16" s="22">
        <f ca="1">TODAY()-13</f>
        <v>43194</v>
      </c>
      <c r="F16" s="22">
        <f ca="1">TODAY()+55</f>
        <v>43262</v>
      </c>
      <c r="G16" s="23">
        <f>מטלות[[#This Row],[אחוז]]</f>
        <v>0.55000000000000004</v>
      </c>
      <c r="H16" s="23">
        <v>0.55000000000000004</v>
      </c>
      <c r="I16" s="9"/>
      <c r="J16" s="9"/>
      <c r="K16" s="9"/>
      <c r="L16" s="9"/>
    </row>
    <row r="17" spans="2:12" ht="30" customHeight="1" x14ac:dyDescent="0.2">
      <c r="B17" t="s">
        <v>14</v>
      </c>
      <c r="C17" t="s">
        <v>18</v>
      </c>
      <c r="D17" t="s">
        <v>23</v>
      </c>
      <c r="E17" s="22">
        <f ca="1">TODAY()-28</f>
        <v>43179</v>
      </c>
      <c r="F17" s="22">
        <f ca="1">TODAY()+44</f>
        <v>43251</v>
      </c>
      <c r="G17" s="23">
        <f>מטלות[[#This Row],[אחוז]]</f>
        <v>0.6</v>
      </c>
      <c r="H17" s="23">
        <v>0.6</v>
      </c>
      <c r="I17" s="9"/>
      <c r="J17" s="9"/>
      <c r="K17" s="9"/>
      <c r="L17" s="9"/>
    </row>
    <row r="18" spans="2:12" ht="30" customHeight="1" x14ac:dyDescent="0.2">
      <c r="B18" s="9"/>
      <c r="C18" s="9"/>
      <c r="D18" s="9"/>
      <c r="E18" s="20"/>
      <c r="F18" s="20"/>
      <c r="G18" s="9"/>
      <c r="H18" s="9"/>
      <c r="I18" s="9"/>
      <c r="J18" s="9"/>
      <c r="K18" s="9"/>
      <c r="L18" s="9"/>
    </row>
    <row r="19" spans="2:12" ht="30" customHeight="1" x14ac:dyDescent="0.2">
      <c r="B19" s="9"/>
      <c r="C19" s="9"/>
      <c r="D19" s="9"/>
      <c r="E19" s="20"/>
      <c r="F19" s="20"/>
      <c r="G19" s="9"/>
      <c r="H19" s="9"/>
      <c r="I19" s="9"/>
      <c r="J19" s="9"/>
      <c r="K19" s="9"/>
      <c r="L19" s="9"/>
    </row>
    <row r="20" spans="2:12" ht="30" customHeight="1" x14ac:dyDescent="0.2">
      <c r="B20" s="9"/>
      <c r="C20" s="9"/>
      <c r="D20" s="9"/>
      <c r="E20" s="20"/>
      <c r="F20" s="20"/>
      <c r="G20" s="9"/>
      <c r="H20" s="9"/>
      <c r="I20" s="9"/>
      <c r="J20" s="9"/>
      <c r="K20" s="9"/>
      <c r="L20" s="9"/>
    </row>
    <row r="21" spans="2:12" ht="30" customHeight="1" x14ac:dyDescent="0.2">
      <c r="B21" s="9"/>
      <c r="C21" s="9"/>
      <c r="D21" s="9"/>
      <c r="E21" s="20"/>
      <c r="F21" s="20"/>
      <c r="G21" s="9"/>
      <c r="H21" s="9"/>
      <c r="I21" s="9"/>
      <c r="J21" s="9"/>
      <c r="K21" s="9"/>
      <c r="L21" s="9"/>
    </row>
  </sheetData>
  <mergeCells count="3">
    <mergeCell ref="D2:E2"/>
    <mergeCell ref="B1:C2"/>
    <mergeCell ref="D1:H1"/>
  </mergeCells>
  <conditionalFormatting sqref="B6:H17">
    <cfRule type="expression" dxfId="49" priority="2" stopIfTrue="1">
      <formula>$G6=1</formula>
    </cfRule>
    <cfRule type="expression" dxfId="48" priority="3" stopIfTrue="1">
      <formula>(HighlightRule)*($F6&lt;=TODAY()+DateCheck)*($F6&gt;=TODAY())</formula>
    </cfRule>
  </conditionalFormatting>
  <conditionalFormatting sqref="G6:G17">
    <cfRule type="dataBar" priority="53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6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C3">
    <cfRule type="expression" dxfId="47" priority="5">
      <formula>$D$3="ללא סימון"</formula>
    </cfRule>
  </conditionalFormatting>
  <conditionalFormatting sqref="F2:H2">
    <cfRule type="colorScale" priority="68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dataValidations xWindow="428" yWindow="285" count="17">
    <dataValidation type="list" errorStyle="warning" allowBlank="1" showInputMessage="1" showErrorMessage="1" error="בחר מרווח זמן מתוך הרשימה. בחר 'ביטול', הקש ALT+חץ למטה לקבלת אפשרויות ולאחר מכן הקש על החץ למטה ועל ENTER כדי לבצע בחירה" prompt="בחר מרווח זמן עבור סימון מטלות שיש להגיש בתא זה. הקש ALT+חץ למטה כדי לפתוח את הרשימה הנפתחת ולאחר מכן הקש על החץ למטה ועל ENTER כדי לבצע בחירה." sqref="D3" xr:uid="{00000000-0002-0000-0000-000000000000}">
      <formula1>"ללא סימון,ימים,שבועות,חודשים"</formula1>
    </dataValidation>
    <dataValidation type="list" errorStyle="warning" allowBlank="1" showInputMessage="1" showErrorMessage="1" error="בחר ערך מרווח זמן מתוך הרשימה. בחר 'ביטול', הקש ALT+חץ למטה לקבלת אפשרויות ולאחר מכן הקש על החץ למטה ועל ENTER כדי לבצע בחירה" prompt="בחר ערך מרווח זמן עבור סימון מטלות שיש להגיש בתא זה. הקש ALT+חץ למטה כדי לפתוח את הרשימה הנפתחת ולאחר מכן הקש על החץ למטה ועל ENTER כדי לבצע בחירה." sqref="C3" xr:uid="{00000000-0002-0000-0000-000001000000}">
      <formula1>"1,2,3,4,5,6,7,8,9,10,11,12,13,14,15,16,17,18,19,20,21,22,23,24,25,26,27,28,29,30"</formula1>
    </dataValidation>
    <dataValidation allowBlank="1" showInputMessage="1" showErrorMessage="1" prompt="הזן מטלה בעמודה זו תחת כותרת זו. השתמש במסנני כותרות כדי למצוא ערכים ספציפיים" sqref="B5" xr:uid="{00000000-0002-0000-0000-000002000000}"/>
    <dataValidation allowBlank="1" showInputMessage="1" showErrorMessage="1" prompt="הזן קורס בעמודה זו תחת כותרת זו" sqref="C5" xr:uid="{00000000-0002-0000-0000-000003000000}"/>
    <dataValidation allowBlank="1" showInputMessage="1" showErrorMessage="1" prompt="הזן מנחה בעמודה זו תחת כותרת זו" sqref="D5" xr:uid="{00000000-0002-0000-0000-000004000000}"/>
    <dataValidation allowBlank="1" showInputMessage="1" showErrorMessage="1" prompt="הזן את תאריך ההתחלה בעמודה זו תחת כותרת זו" sqref="E5" xr:uid="{00000000-0002-0000-0000-000005000000}"/>
    <dataValidation allowBlank="1" showInputMessage="1" showErrorMessage="1" prompt="הזן את תאריך ההגשה בעמודה זו תחת כותרת זו" sqref="F5" xr:uid="{00000000-0002-0000-0000-000006000000}"/>
    <dataValidation allowBlank="1" showInputMessage="1" showErrorMessage="1" prompt="מד התקדמות מתעדכן באופן אוטומטי בעמודה זו תחת כותרת זו" sqref="G5" xr:uid="{00000000-0002-0000-0000-000007000000}"/>
    <dataValidation allowBlank="1" showInputMessage="1" showErrorMessage="1" prompt="הזן אחוז השלמה בעמודה זו תחת כותרת זו" sqref="H5" xr:uid="{00000000-0002-0000-0000-000008000000}"/>
    <dataValidation allowBlank="1" showInputMessage="1" showErrorMessage="1" prompt="בחר קריטריונים עבור 'מטלות שיש להגיש בעוד' בתאים C3 ו- D3 משמאל" sqref="B3" xr:uid="{00000000-0002-0000-0000-000009000000}"/>
    <dataValidation allowBlank="1" showInputMessage="1" showErrorMessage="1" prompt="הכותרת של גליון עבודה זה מופיעה בתא זה. מקרא של סרגל צבעים עבור השלמה נמצא בתאים F2 עד H2. קישור ניווט לגליון העבודה 'פרטי מטלות' נמצא בתא D1" sqref="B1:C2" xr:uid="{00000000-0002-0000-0000-00000A000000}"/>
    <dataValidation allowBlank="1" showInputMessage="1" showErrorMessage="1" prompt="מקרא של סרגל צבעים עבור השלמה נמצא בתאים משמאל. סרגלי הצבעים מתעדכנים באופן אוטומטי בעמודה 'התקדמות' בטבלה 'מטלה'" sqref="D2:E2" xr:uid="{00000000-0002-0000-0000-00000B000000}"/>
    <dataValidation allowBlank="1" showInputMessage="1" showErrorMessage="1" prompt="צור לוח מטלות בחוברת עבודה זו. הזן את הפרטים בטבלה 'מטלות' שמתחילה בתא B5 בגליון עבודה זה" sqref="A1" xr:uid="{00000000-0002-0000-0000-00000C000000}"/>
    <dataValidation allowBlank="1" showInputMessage="1" showErrorMessage="1" prompt="אחוז התקדמות במטלה שגדול או שווה ל- 0% אך קטן מ- 40% יסומן בצבע RGB עם הערכים הבאים: R‏=123 ‏G‏=209 B‏=255" sqref="F2" xr:uid="{00000000-0002-0000-0000-00000D000000}"/>
    <dataValidation allowBlank="1" showInputMessage="1" showErrorMessage="1" prompt="אחוז התקדמות במטלה שגדול מ- 40% אך קטן מ- 75% יסומן בצבע RGB עם הערכים הבאים: R‏=188 ‏G‏=222 B‏=182" sqref="G2" xr:uid="{00000000-0002-0000-0000-00000E000000}"/>
    <dataValidation allowBlank="1" showInputMessage="1" showErrorMessage="1" prompt="אחוז התקדמות במטלה שגדול מ- 75% אך קטן או שווה ל- 99% יסומן בצבע RGB עם הערכים הבאים: R‏=254 ‏G‏=198 B‏=11" sqref="H2" xr:uid="{00000000-0002-0000-0000-00000F000000}"/>
    <dataValidation allowBlank="1" showInputMessage="1" showErrorMessage="1" prompt="קישור ניווט לגליון העבודה 'פרטי מטלות'" sqref="D1" xr:uid="{00000000-0002-0000-0000-000010000000}"/>
  </dataValidations>
  <hyperlinks>
    <hyperlink ref="D1:H1" location="'פרטי מטלות'!A1" tooltip="בחר כדי לנווט לגליון העבודה 'פרטי מטלות'" display="פרטי מטלות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6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autoPageBreaks="0" fitToPage="1"/>
  </sheetPr>
  <dimension ref="A1:O75"/>
  <sheetViews>
    <sheetView showGridLines="0" rightToLeft="1" zoomScaleNormal="100" workbookViewId="0"/>
  </sheetViews>
  <sheetFormatPr defaultColWidth="9.125" defaultRowHeight="30" customHeight="1" x14ac:dyDescent="0.2"/>
  <cols>
    <col min="1" max="1" width="2.75" style="4" customWidth="1"/>
    <col min="2" max="2" width="19" style="6" customWidth="1"/>
    <col min="3" max="3" width="26.125" style="7" customWidth="1"/>
    <col min="4" max="4" width="23.625" style="8" customWidth="1"/>
    <col min="5" max="6" width="16.25" style="2" customWidth="1"/>
    <col min="7" max="7" width="13.875" style="2" customWidth="1"/>
    <col min="8" max="8" width="2.625" style="2" customWidth="1"/>
    <col min="9" max="13" width="10.625" style="2" customWidth="1"/>
    <col min="14" max="14" width="9.125" style="2"/>
    <col min="15" max="15" width="2.75" style="2" customWidth="1"/>
    <col min="16" max="16384" width="9.125" style="2"/>
  </cols>
  <sheetData>
    <row r="1" spans="1:15" ht="37.5" customHeight="1" x14ac:dyDescent="0.2">
      <c r="A1" s="2"/>
      <c r="B1" s="35" t="s">
        <v>33</v>
      </c>
      <c r="C1" s="35"/>
      <c r="D1" s="35"/>
      <c r="E1" s="35"/>
      <c r="F1" s="35"/>
      <c r="G1" s="35"/>
      <c r="H1" s="35"/>
      <c r="I1" s="35"/>
      <c r="J1" s="35"/>
      <c r="K1" s="35"/>
      <c r="L1" s="32" t="s">
        <v>39</v>
      </c>
      <c r="M1" s="32"/>
      <c r="N1" s="32"/>
    </row>
    <row r="2" spans="1:15" ht="50.1" customHeight="1" x14ac:dyDescent="0.2">
      <c r="A2" s="2"/>
      <c r="B2" s="34" t="s">
        <v>34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3.25" x14ac:dyDescent="0.2">
      <c r="A3" s="3"/>
      <c r="B3" s="1" t="s">
        <v>22</v>
      </c>
      <c r="C3" s="1" t="s">
        <v>15</v>
      </c>
      <c r="D3" s="1" t="s">
        <v>2</v>
      </c>
      <c r="E3" s="1" t="s">
        <v>27</v>
      </c>
      <c r="F3" s="1" t="s">
        <v>29</v>
      </c>
      <c r="G3" s="1" t="s">
        <v>31</v>
      </c>
      <c r="H3"/>
      <c r="I3" s="33" t="s">
        <v>35</v>
      </c>
      <c r="J3" s="33"/>
      <c r="K3" s="33" t="s">
        <v>37</v>
      </c>
      <c r="L3" s="33"/>
      <c r="M3" s="33" t="s">
        <v>40</v>
      </c>
      <c r="N3" s="33"/>
      <c r="O3" s="33"/>
    </row>
    <row r="4" spans="1:15" ht="15" x14ac:dyDescent="0.2">
      <c r="B4" s="30" t="s">
        <v>23</v>
      </c>
      <c r="C4" s="30" t="s">
        <v>16</v>
      </c>
      <c r="D4" s="24" t="s">
        <v>3</v>
      </c>
      <c r="E4" s="25">
        <v>43176</v>
      </c>
      <c r="F4" s="25">
        <v>43236</v>
      </c>
      <c r="G4" s="26">
        <v>1</v>
      </c>
      <c r="H4"/>
      <c r="I4" s="33"/>
      <c r="J4" s="33"/>
      <c r="K4" s="33"/>
      <c r="L4" s="33"/>
      <c r="M4" s="33"/>
      <c r="N4" s="33"/>
      <c r="O4" s="33"/>
    </row>
    <row r="5" spans="1:15" ht="15" x14ac:dyDescent="0.2">
      <c r="B5" s="31"/>
      <c r="C5" s="31"/>
      <c r="D5" s="24" t="s">
        <v>7</v>
      </c>
      <c r="E5" s="25">
        <v>43181</v>
      </c>
      <c r="F5" s="25">
        <v>43226</v>
      </c>
      <c r="G5" s="26">
        <v>0.5</v>
      </c>
      <c r="H5"/>
      <c r="I5" s="33"/>
      <c r="J5" s="33"/>
      <c r="K5" s="33"/>
      <c r="L5" s="33"/>
      <c r="M5" s="33"/>
      <c r="N5" s="33"/>
      <c r="O5" s="33"/>
    </row>
    <row r="6" spans="1:15" ht="15" x14ac:dyDescent="0.2">
      <c r="B6" s="31"/>
      <c r="C6" s="31"/>
      <c r="D6" s="24" t="s">
        <v>11</v>
      </c>
      <c r="E6" s="25">
        <v>43196</v>
      </c>
      <c r="F6" s="25">
        <v>43224</v>
      </c>
      <c r="G6" s="26">
        <v>0.75</v>
      </c>
      <c r="H6"/>
      <c r="I6" s="33"/>
      <c r="J6" s="33"/>
      <c r="K6" s="33"/>
      <c r="L6" s="33"/>
      <c r="M6" s="33"/>
      <c r="N6" s="33"/>
      <c r="O6" s="33"/>
    </row>
    <row r="7" spans="1:15" ht="15" x14ac:dyDescent="0.2">
      <c r="B7" s="31"/>
      <c r="C7" s="24" t="s">
        <v>18</v>
      </c>
      <c r="D7" s="24" t="s">
        <v>14</v>
      </c>
      <c r="E7" s="25">
        <v>43178</v>
      </c>
      <c r="F7" s="25">
        <v>43250</v>
      </c>
      <c r="G7" s="26">
        <v>0.6</v>
      </c>
      <c r="H7"/>
      <c r="I7" s="33"/>
      <c r="J7" s="33"/>
      <c r="K7" s="33"/>
      <c r="L7" s="33"/>
      <c r="M7" s="33"/>
      <c r="N7" s="33"/>
      <c r="O7" s="33"/>
    </row>
    <row r="8" spans="1:15" ht="15" x14ac:dyDescent="0.2">
      <c r="B8" s="30" t="s">
        <v>24</v>
      </c>
      <c r="C8" s="30" t="s">
        <v>16</v>
      </c>
      <c r="D8" s="24" t="s">
        <v>4</v>
      </c>
      <c r="E8" s="25">
        <v>43186</v>
      </c>
      <c r="F8" s="25">
        <v>43266</v>
      </c>
      <c r="G8" s="26">
        <v>0.1</v>
      </c>
      <c r="H8"/>
      <c r="I8" s="33"/>
      <c r="J8" s="33"/>
      <c r="K8" s="33"/>
      <c r="L8" s="33"/>
      <c r="M8" s="33"/>
      <c r="N8" s="33"/>
      <c r="O8" s="33"/>
    </row>
    <row r="9" spans="1:15" ht="15" x14ac:dyDescent="0.2">
      <c r="B9" s="31"/>
      <c r="C9" s="31"/>
      <c r="D9" s="24" t="s">
        <v>5</v>
      </c>
      <c r="E9" s="25">
        <v>43191</v>
      </c>
      <c r="F9" s="25">
        <v>43248</v>
      </c>
      <c r="G9" s="26">
        <v>0.8</v>
      </c>
      <c r="H9"/>
      <c r="I9" s="33"/>
      <c r="J9" s="33"/>
      <c r="K9" s="33"/>
      <c r="L9" s="33"/>
      <c r="M9" s="33"/>
      <c r="N9" s="33"/>
      <c r="O9" s="33"/>
    </row>
    <row r="10" spans="1:15" ht="15" x14ac:dyDescent="0.2">
      <c r="B10" s="31"/>
      <c r="C10" s="31"/>
      <c r="D10" s="24" t="s">
        <v>8</v>
      </c>
      <c r="E10" s="25">
        <v>43172</v>
      </c>
      <c r="F10" s="25">
        <v>43286</v>
      </c>
      <c r="G10" s="26">
        <v>0.3</v>
      </c>
      <c r="H10"/>
      <c r="I10" s="33"/>
      <c r="J10" s="33"/>
      <c r="K10" s="33"/>
      <c r="L10" s="33"/>
      <c r="M10" s="33"/>
      <c r="N10" s="33"/>
      <c r="O10" s="33"/>
    </row>
    <row r="11" spans="1:15" ht="15" x14ac:dyDescent="0.2">
      <c r="B11" s="30" t="s">
        <v>25</v>
      </c>
      <c r="C11" s="31" t="s">
        <v>16</v>
      </c>
      <c r="D11" s="24" t="s">
        <v>6</v>
      </c>
      <c r="E11" s="25">
        <v>43146</v>
      </c>
      <c r="F11" s="25">
        <v>43246</v>
      </c>
      <c r="G11" s="26">
        <v>0.2</v>
      </c>
      <c r="H11"/>
      <c r="I11" s="33"/>
      <c r="J11" s="33"/>
      <c r="K11" s="33"/>
      <c r="L11" s="33"/>
      <c r="M11" s="33"/>
      <c r="N11" s="33"/>
      <c r="O11" s="33"/>
    </row>
    <row r="12" spans="1:15" ht="15" x14ac:dyDescent="0.2">
      <c r="B12" s="31"/>
      <c r="C12" s="31"/>
      <c r="D12" s="24" t="s">
        <v>9</v>
      </c>
      <c r="E12" s="25">
        <v>43184</v>
      </c>
      <c r="F12" s="25">
        <v>43230</v>
      </c>
      <c r="G12" s="26">
        <v>0.35</v>
      </c>
      <c r="H12"/>
      <c r="I12" s="33"/>
      <c r="J12" s="33"/>
      <c r="K12" s="33"/>
      <c r="L12" s="33"/>
      <c r="M12" s="33"/>
      <c r="N12" s="33"/>
      <c r="O12" s="33"/>
    </row>
    <row r="13" spans="1:15" ht="15" x14ac:dyDescent="0.2">
      <c r="B13" s="31"/>
      <c r="C13" s="24" t="s">
        <v>17</v>
      </c>
      <c r="D13" s="24" t="s">
        <v>13</v>
      </c>
      <c r="E13" s="25">
        <v>43193</v>
      </c>
      <c r="F13" s="25">
        <v>43261</v>
      </c>
      <c r="G13" s="26">
        <v>0.55000000000000004</v>
      </c>
      <c r="H13"/>
      <c r="I13" s="33" t="s">
        <v>36</v>
      </c>
      <c r="J13" s="33"/>
      <c r="K13" s="33" t="s">
        <v>38</v>
      </c>
      <c r="L13" s="33"/>
    </row>
    <row r="14" spans="1:15" ht="15" x14ac:dyDescent="0.2">
      <c r="B14" s="30" t="s">
        <v>26</v>
      </c>
      <c r="C14" s="24" t="s">
        <v>16</v>
      </c>
      <c r="D14" s="24" t="s">
        <v>10</v>
      </c>
      <c r="E14" s="25">
        <v>43196</v>
      </c>
      <c r="F14" s="25">
        <v>43256</v>
      </c>
      <c r="G14" s="26">
        <v>0.4</v>
      </c>
      <c r="H14"/>
      <c r="K14" s="5"/>
      <c r="L14" s="5"/>
    </row>
    <row r="15" spans="1:15" ht="15" x14ac:dyDescent="0.2">
      <c r="B15" s="31"/>
      <c r="C15" s="24" t="s">
        <v>17</v>
      </c>
      <c r="D15" s="24" t="s">
        <v>12</v>
      </c>
      <c r="E15" s="25">
        <v>43156</v>
      </c>
      <c r="F15" s="25">
        <v>43266</v>
      </c>
      <c r="G15" s="26">
        <v>0.5</v>
      </c>
      <c r="H15"/>
      <c r="I15" s="5"/>
      <c r="J15" s="5"/>
      <c r="K15" s="5"/>
      <c r="L15" s="5"/>
    </row>
    <row r="16" spans="1:15" ht="30" customHeight="1" x14ac:dyDescent="0.2">
      <c r="B16"/>
      <c r="C16"/>
      <c r="D16"/>
      <c r="E16"/>
      <c r="F16"/>
      <c r="G16"/>
      <c r="H16"/>
      <c r="I16" s="5"/>
      <c r="J16" s="5"/>
      <c r="K16" s="5"/>
      <c r="L16" s="5"/>
    </row>
    <row r="17" spans="2:12" ht="30" customHeight="1" x14ac:dyDescent="0.2">
      <c r="B17"/>
      <c r="C17"/>
      <c r="D17"/>
      <c r="E17"/>
      <c r="F17"/>
      <c r="G17"/>
      <c r="H17"/>
      <c r="I17" s="5"/>
      <c r="J17" s="5"/>
      <c r="K17" s="5"/>
      <c r="L17" s="5"/>
    </row>
    <row r="18" spans="2:12" ht="30" customHeight="1" x14ac:dyDescent="0.2">
      <c r="B18"/>
      <c r="C18"/>
      <c r="D18"/>
      <c r="E18"/>
      <c r="F18"/>
      <c r="G18"/>
      <c r="H18"/>
      <c r="I18" s="5"/>
      <c r="J18" s="5"/>
      <c r="K18" s="5"/>
      <c r="L18" s="5"/>
    </row>
    <row r="19" spans="2:12" ht="30" customHeight="1" x14ac:dyDescent="0.2">
      <c r="B19"/>
      <c r="C19"/>
      <c r="D19"/>
      <c r="E19"/>
      <c r="F19"/>
      <c r="G19"/>
      <c r="H19"/>
      <c r="I19" s="5"/>
      <c r="J19" s="5"/>
      <c r="K19" s="5"/>
      <c r="L19" s="5"/>
    </row>
    <row r="20" spans="2:12" ht="30" customHeight="1" x14ac:dyDescent="0.2">
      <c r="B20"/>
      <c r="C20"/>
      <c r="D20"/>
      <c r="E20"/>
      <c r="F20"/>
      <c r="G20"/>
      <c r="H20"/>
      <c r="I20" s="5"/>
      <c r="J20" s="5"/>
      <c r="K20" s="5"/>
      <c r="L20" s="5"/>
    </row>
    <row r="21" spans="2:12" ht="30" customHeight="1" x14ac:dyDescent="0.2">
      <c r="B21"/>
      <c r="C21"/>
      <c r="D21"/>
      <c r="E21"/>
      <c r="F21"/>
      <c r="G21"/>
      <c r="H21"/>
      <c r="I21" s="5"/>
      <c r="J21" s="5"/>
      <c r="K21" s="5"/>
      <c r="L21" s="5"/>
    </row>
    <row r="22" spans="2:12" ht="30" customHeight="1" x14ac:dyDescent="0.2">
      <c r="B22"/>
      <c r="C22"/>
      <c r="D22"/>
      <c r="E22"/>
      <c r="F22"/>
      <c r="G22"/>
      <c r="H22"/>
      <c r="I22" s="5"/>
      <c r="J22" s="5"/>
      <c r="K22" s="5"/>
      <c r="L22" s="5"/>
    </row>
    <row r="23" spans="2:12" ht="30" customHeight="1" x14ac:dyDescent="0.2">
      <c r="B23"/>
      <c r="C23"/>
      <c r="D23"/>
      <c r="E23"/>
      <c r="F23"/>
      <c r="G23"/>
      <c r="H23"/>
    </row>
    <row r="24" spans="2:12" ht="30" customHeight="1" x14ac:dyDescent="0.2">
      <c r="B24"/>
      <c r="C24"/>
      <c r="D24"/>
      <c r="E24"/>
      <c r="F24"/>
      <c r="G24"/>
      <c r="H24"/>
    </row>
    <row r="25" spans="2:12" ht="30" customHeight="1" x14ac:dyDescent="0.2">
      <c r="B25"/>
      <c r="C25"/>
      <c r="D25"/>
      <c r="E25"/>
      <c r="F25"/>
      <c r="G25"/>
      <c r="H25"/>
    </row>
    <row r="26" spans="2:12" ht="30" customHeight="1" x14ac:dyDescent="0.2">
      <c r="B26"/>
      <c r="C26"/>
      <c r="D26"/>
      <c r="E26"/>
      <c r="F26"/>
      <c r="G26"/>
      <c r="H26"/>
    </row>
    <row r="27" spans="2:12" ht="30" customHeight="1" x14ac:dyDescent="0.2">
      <c r="B27"/>
      <c r="C27"/>
      <c r="D27"/>
      <c r="E27"/>
      <c r="F27"/>
      <c r="G27"/>
      <c r="H27"/>
    </row>
    <row r="28" spans="2:12" ht="30" customHeight="1" x14ac:dyDescent="0.2">
      <c r="B28"/>
      <c r="C28"/>
      <c r="D28"/>
      <c r="E28"/>
      <c r="F28"/>
      <c r="G28"/>
      <c r="H28"/>
    </row>
    <row r="29" spans="2:12" ht="30" customHeight="1" x14ac:dyDescent="0.2">
      <c r="B29"/>
      <c r="C29"/>
      <c r="D29"/>
      <c r="E29"/>
      <c r="F29"/>
      <c r="G29"/>
      <c r="H29"/>
    </row>
    <row r="30" spans="2:12" ht="30" customHeight="1" x14ac:dyDescent="0.2">
      <c r="B30"/>
      <c r="C30"/>
      <c r="D30"/>
      <c r="E30"/>
      <c r="F30"/>
      <c r="G30"/>
      <c r="H30"/>
    </row>
    <row r="31" spans="2:12" ht="30" customHeight="1" x14ac:dyDescent="0.2">
      <c r="B31"/>
      <c r="C31"/>
      <c r="D31"/>
      <c r="E31"/>
      <c r="F31"/>
      <c r="G31"/>
      <c r="H31"/>
    </row>
    <row r="32" spans="2:12" ht="30" customHeight="1" x14ac:dyDescent="0.2">
      <c r="B32"/>
      <c r="C32"/>
      <c r="D32"/>
      <c r="E32"/>
      <c r="F32"/>
      <c r="G32"/>
      <c r="H32"/>
    </row>
    <row r="33" spans="2:8" ht="30" customHeight="1" x14ac:dyDescent="0.2">
      <c r="B33"/>
      <c r="C33"/>
      <c r="D33"/>
      <c r="E33"/>
      <c r="F33"/>
      <c r="G33"/>
      <c r="H33"/>
    </row>
    <row r="34" spans="2:8" ht="30" customHeight="1" x14ac:dyDescent="0.2">
      <c r="B34"/>
      <c r="C34"/>
      <c r="D34"/>
      <c r="E34"/>
      <c r="F34"/>
      <c r="G34"/>
      <c r="H34"/>
    </row>
    <row r="35" spans="2:8" ht="30" customHeight="1" x14ac:dyDescent="0.2">
      <c r="B35"/>
      <c r="C35"/>
      <c r="D35"/>
      <c r="E35"/>
      <c r="F35"/>
      <c r="G35"/>
      <c r="H35"/>
    </row>
    <row r="36" spans="2:8" ht="30" customHeight="1" x14ac:dyDescent="0.2">
      <c r="B36"/>
      <c r="C36"/>
      <c r="D36"/>
      <c r="E36"/>
      <c r="F36"/>
      <c r="G36"/>
      <c r="H36"/>
    </row>
    <row r="37" spans="2:8" ht="30" customHeight="1" x14ac:dyDescent="0.2">
      <c r="B37"/>
      <c r="C37"/>
      <c r="D37"/>
      <c r="E37"/>
      <c r="F37"/>
      <c r="G37"/>
      <c r="H37"/>
    </row>
    <row r="38" spans="2:8" ht="30" customHeight="1" x14ac:dyDescent="0.2">
      <c r="B38"/>
      <c r="C38"/>
      <c r="D38"/>
      <c r="E38"/>
      <c r="F38"/>
      <c r="G38"/>
      <c r="H38"/>
    </row>
    <row r="39" spans="2:8" ht="30" customHeight="1" x14ac:dyDescent="0.2">
      <c r="B39"/>
      <c r="C39"/>
      <c r="D39"/>
      <c r="E39"/>
      <c r="F39"/>
      <c r="G39"/>
      <c r="H39"/>
    </row>
    <row r="40" spans="2:8" ht="30" customHeight="1" x14ac:dyDescent="0.2">
      <c r="B40"/>
      <c r="C40"/>
      <c r="D40"/>
      <c r="E40"/>
      <c r="F40"/>
      <c r="G40"/>
      <c r="H40"/>
    </row>
    <row r="41" spans="2:8" ht="30" customHeight="1" x14ac:dyDescent="0.2">
      <c r="B41"/>
      <c r="C41"/>
      <c r="D41"/>
      <c r="E41"/>
      <c r="F41"/>
      <c r="G41"/>
      <c r="H41"/>
    </row>
    <row r="42" spans="2:8" ht="30" customHeight="1" x14ac:dyDescent="0.2">
      <c r="B42"/>
      <c r="C42"/>
      <c r="D42"/>
      <c r="E42"/>
      <c r="F42"/>
      <c r="G42"/>
      <c r="H42"/>
    </row>
    <row r="43" spans="2:8" ht="30" customHeight="1" x14ac:dyDescent="0.2">
      <c r="B43"/>
      <c r="C43"/>
      <c r="D43"/>
      <c r="E43"/>
      <c r="F43"/>
      <c r="G43"/>
      <c r="H43"/>
    </row>
    <row r="44" spans="2:8" ht="30" customHeight="1" x14ac:dyDescent="0.2">
      <c r="B44"/>
      <c r="C44"/>
      <c r="D44"/>
      <c r="E44"/>
      <c r="F44"/>
      <c r="G44"/>
      <c r="H44"/>
    </row>
    <row r="45" spans="2:8" ht="30" customHeight="1" x14ac:dyDescent="0.2">
      <c r="B45"/>
      <c r="C45"/>
      <c r="D45"/>
      <c r="E45"/>
      <c r="F45"/>
      <c r="G45"/>
      <c r="H45"/>
    </row>
    <row r="46" spans="2:8" ht="30" customHeight="1" x14ac:dyDescent="0.2">
      <c r="B46"/>
      <c r="C46"/>
      <c r="D46"/>
      <c r="E46"/>
      <c r="F46"/>
      <c r="G46"/>
      <c r="H46"/>
    </row>
    <row r="47" spans="2:8" ht="30" customHeight="1" x14ac:dyDescent="0.2">
      <c r="B47"/>
      <c r="C47"/>
      <c r="D47"/>
      <c r="E47"/>
      <c r="F47"/>
      <c r="G47"/>
      <c r="H47"/>
    </row>
    <row r="48" spans="2:8" ht="30" customHeight="1" x14ac:dyDescent="0.2">
      <c r="B48"/>
      <c r="C48"/>
      <c r="D48"/>
      <c r="E48"/>
      <c r="F48"/>
      <c r="G48"/>
      <c r="H48"/>
    </row>
    <row r="49" spans="2:8" ht="30" customHeight="1" x14ac:dyDescent="0.2">
      <c r="B49"/>
      <c r="C49"/>
      <c r="D49"/>
      <c r="E49"/>
      <c r="F49"/>
      <c r="G49"/>
      <c r="H49"/>
    </row>
    <row r="50" spans="2:8" ht="30" customHeight="1" x14ac:dyDescent="0.2">
      <c r="B50"/>
      <c r="C50"/>
      <c r="D50"/>
      <c r="E50"/>
      <c r="F50"/>
      <c r="G50"/>
      <c r="H50"/>
    </row>
    <row r="51" spans="2:8" ht="30" customHeight="1" x14ac:dyDescent="0.2">
      <c r="B51"/>
      <c r="C51"/>
      <c r="D51"/>
      <c r="E51"/>
      <c r="F51"/>
      <c r="G51"/>
      <c r="H51"/>
    </row>
    <row r="52" spans="2:8" ht="30" customHeight="1" x14ac:dyDescent="0.2">
      <c r="B52"/>
      <c r="C52"/>
      <c r="D52"/>
      <c r="E52"/>
      <c r="F52"/>
      <c r="G52"/>
    </row>
    <row r="53" spans="2:8" ht="30" customHeight="1" x14ac:dyDescent="0.2">
      <c r="B53"/>
      <c r="C53"/>
      <c r="D53"/>
      <c r="E53"/>
      <c r="F53"/>
      <c r="G53"/>
    </row>
    <row r="54" spans="2:8" ht="30" customHeight="1" x14ac:dyDescent="0.2">
      <c r="B54"/>
      <c r="C54"/>
      <c r="D54"/>
      <c r="E54"/>
      <c r="F54"/>
      <c r="G54"/>
    </row>
    <row r="55" spans="2:8" ht="30" customHeight="1" x14ac:dyDescent="0.2">
      <c r="B55"/>
      <c r="C55"/>
      <c r="D55"/>
      <c r="E55"/>
      <c r="F55"/>
      <c r="G55"/>
    </row>
    <row r="56" spans="2:8" ht="30" customHeight="1" x14ac:dyDescent="0.2">
      <c r="B56"/>
      <c r="C56"/>
      <c r="D56"/>
      <c r="E56"/>
      <c r="F56"/>
      <c r="G56"/>
    </row>
    <row r="57" spans="2:8" ht="30" customHeight="1" x14ac:dyDescent="0.2">
      <c r="B57"/>
      <c r="C57"/>
      <c r="D57"/>
      <c r="E57"/>
      <c r="F57"/>
      <c r="G57"/>
    </row>
    <row r="58" spans="2:8" ht="30" customHeight="1" x14ac:dyDescent="0.2">
      <c r="B58"/>
      <c r="C58"/>
      <c r="D58"/>
      <c r="E58"/>
      <c r="F58"/>
      <c r="G58"/>
    </row>
    <row r="59" spans="2:8" ht="30" customHeight="1" x14ac:dyDescent="0.2">
      <c r="B59"/>
      <c r="C59"/>
      <c r="D59"/>
      <c r="E59"/>
      <c r="F59"/>
      <c r="G59"/>
    </row>
    <row r="60" spans="2:8" ht="30" customHeight="1" x14ac:dyDescent="0.2">
      <c r="B60"/>
      <c r="C60"/>
      <c r="D60"/>
      <c r="E60"/>
      <c r="F60"/>
      <c r="G60"/>
    </row>
    <row r="61" spans="2:8" ht="30" customHeight="1" x14ac:dyDescent="0.2">
      <c r="B61"/>
      <c r="C61"/>
      <c r="D61"/>
      <c r="E61"/>
      <c r="F61"/>
      <c r="G61"/>
    </row>
    <row r="62" spans="2:8" ht="30" customHeight="1" x14ac:dyDescent="0.2">
      <c r="B62"/>
      <c r="C62"/>
      <c r="D62"/>
      <c r="E62"/>
      <c r="F62"/>
      <c r="G62"/>
    </row>
    <row r="63" spans="2:8" ht="30" customHeight="1" x14ac:dyDescent="0.2">
      <c r="B63"/>
      <c r="C63"/>
      <c r="D63"/>
      <c r="E63"/>
      <c r="F63"/>
      <c r="G63"/>
    </row>
    <row r="64" spans="2:8" ht="30" customHeight="1" x14ac:dyDescent="0.2">
      <c r="B64"/>
      <c r="C64"/>
      <c r="D64"/>
      <c r="E64"/>
      <c r="F64"/>
      <c r="G64"/>
    </row>
    <row r="65" spans="2:7" ht="30" customHeight="1" x14ac:dyDescent="0.2">
      <c r="B65"/>
      <c r="C65"/>
      <c r="D65"/>
      <c r="E65"/>
      <c r="F65"/>
      <c r="G65"/>
    </row>
    <row r="66" spans="2:7" ht="30" customHeight="1" x14ac:dyDescent="0.2">
      <c r="B66"/>
      <c r="C66"/>
      <c r="D66"/>
      <c r="E66"/>
      <c r="F66"/>
      <c r="G66"/>
    </row>
    <row r="67" spans="2:7" ht="30" customHeight="1" x14ac:dyDescent="0.2">
      <c r="B67"/>
      <c r="C67"/>
      <c r="D67"/>
      <c r="E67"/>
      <c r="F67"/>
      <c r="G67"/>
    </row>
    <row r="68" spans="2:7" ht="30" customHeight="1" x14ac:dyDescent="0.2">
      <c r="B68"/>
      <c r="C68"/>
      <c r="D68"/>
      <c r="E68"/>
      <c r="F68"/>
      <c r="G68"/>
    </row>
    <row r="69" spans="2:7" ht="30" customHeight="1" x14ac:dyDescent="0.2">
      <c r="B69"/>
      <c r="C69"/>
      <c r="D69"/>
      <c r="E69"/>
      <c r="F69"/>
      <c r="G69"/>
    </row>
    <row r="70" spans="2:7" ht="30" customHeight="1" x14ac:dyDescent="0.2">
      <c r="B70"/>
      <c r="C70"/>
      <c r="D70"/>
      <c r="E70"/>
      <c r="F70"/>
      <c r="G70"/>
    </row>
    <row r="71" spans="2:7" ht="30" customHeight="1" x14ac:dyDescent="0.2">
      <c r="B71"/>
      <c r="C71"/>
      <c r="D71"/>
      <c r="E71"/>
      <c r="F71"/>
      <c r="G71"/>
    </row>
    <row r="72" spans="2:7" ht="30" customHeight="1" x14ac:dyDescent="0.2">
      <c r="B72"/>
      <c r="C72"/>
      <c r="D72"/>
      <c r="E72"/>
      <c r="F72"/>
      <c r="G72"/>
    </row>
    <row r="73" spans="2:7" ht="30" customHeight="1" x14ac:dyDescent="0.2">
      <c r="B73"/>
      <c r="C73"/>
      <c r="D73"/>
      <c r="E73"/>
      <c r="F73"/>
      <c r="G73"/>
    </row>
    <row r="74" spans="2:7" ht="30" customHeight="1" x14ac:dyDescent="0.2">
      <c r="B74"/>
      <c r="C74"/>
      <c r="D74"/>
      <c r="E74"/>
      <c r="F74"/>
      <c r="G74"/>
    </row>
    <row r="75" spans="2:7" ht="30" customHeight="1" x14ac:dyDescent="0.2">
      <c r="B75"/>
      <c r="C75"/>
      <c r="D75"/>
      <c r="E75"/>
      <c r="F75"/>
      <c r="G75"/>
    </row>
  </sheetData>
  <mergeCells count="14">
    <mergeCell ref="L1:N1"/>
    <mergeCell ref="I13:J13"/>
    <mergeCell ref="K13:L13"/>
    <mergeCell ref="B2:O2"/>
    <mergeCell ref="I3:J12"/>
    <mergeCell ref="K3:L12"/>
    <mergeCell ref="M3:O12"/>
    <mergeCell ref="B1:K1"/>
    <mergeCell ref="C8:C12"/>
    <mergeCell ref="B11:B13"/>
    <mergeCell ref="B8:B10"/>
    <mergeCell ref="B14:B15"/>
    <mergeCell ref="C4:C6"/>
    <mergeCell ref="B4:B7"/>
  </mergeCells>
  <dataValidations count="3">
    <dataValidation allowBlank="1" showInputMessage="1" showErrorMessage="1" prompt="פרטי המטלות מתעדכנים באופן אוטומטי ב- PivotTable 'מטלות' בגליון עבודה זה. קישור ניווט לגליון העבודה 'לוח מטלות' נמצא בתא L1" sqref="A1" xr:uid="{00000000-0002-0000-0100-000000000000}"/>
    <dataValidation allowBlank="1" showInputMessage="1" showErrorMessage="1" prompt="הכותרת נמצאת בתא זה. קישור ניווט לגליון העבודה 'לוח מטלות' נמצא בתא משמאל. ההוראות מופיעות בתא שמתחת" sqref="B1:K1" xr:uid="{00000000-0002-0000-0100-000001000000}"/>
    <dataValidation allowBlank="1" showInputMessage="1" showErrorMessage="1" prompt="קישור ניווט לגליון העבודה 'לוח מטלות' נמצא בתא זה" sqref="L1:N1" xr:uid="{00000000-0002-0000-0100-000002000000}"/>
  </dataValidations>
  <hyperlinks>
    <hyperlink ref="L1:N1" location="'לוח מטלות'!A1" tooltip="בחר כדי לנווט לגליון העבודה 'לוח מטלות'" display="&lt; לוח מטלות" xr:uid="{00000000-0004-0000-0100-000000000000}"/>
  </hyperlink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לוח מטלות</vt:lpstr>
      <vt:lpstr>פרטי מטלות</vt:lpstr>
      <vt:lpstr>'פרטי מטלות'!WPrint_Area_W</vt:lpstr>
      <vt:lpstr>'לוח מטלות'!WPrint_TitlesW</vt:lpstr>
      <vt:lpstr>'פרטי מטלות'!WPrint_TitlesW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2018-04-17T06:45:03Z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