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filterPrivacy="1"/>
  <bookViews>
    <workbookView xWindow="-120" yWindow="-120" windowWidth="24240" windowHeight="17640" xr2:uid="{00000000-000D-0000-FFFF-FFFF00000000}"/>
  </bookViews>
  <sheets>
    <sheet name="Calculateur de crédit hypothéca" sheetId="4" r:id="rId1"/>
    <sheet name="À propos" sheetId="6" r:id="rId2"/>
  </sheets>
  <definedNames>
    <definedName name="_xlnm.Print_Area" localSheetId="0">'Calculateur de crédit hypothéca'!$A$1:$G$26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 i="4" l="1"/>
  <c r="F19" i="4"/>
  <c r="F18" i="4"/>
  <c r="F17" i="4"/>
  <c r="F12" i="4"/>
  <c r="F11" i="4"/>
  <c r="D23" i="4" l="1"/>
  <c r="E23" i="4"/>
  <c r="F23" i="4"/>
  <c r="G23" i="4"/>
  <c r="C23" i="4"/>
  <c r="D11" i="4" l="1"/>
  <c r="E11" i="4"/>
  <c r="G11" i="4"/>
  <c r="C11" i="4"/>
  <c r="G12" i="4" l="1"/>
  <c r="G14" i="4" s="1"/>
  <c r="G24" i="4" s="1"/>
  <c r="G25" i="4" s="1"/>
  <c r="F14" i="4"/>
  <c r="F24" i="4" s="1"/>
  <c r="F25" i="4" s="1"/>
  <c r="E12" i="4"/>
  <c r="E14" i="4" s="1"/>
  <c r="E24" i="4" s="1"/>
  <c r="E25" i="4" s="1"/>
  <c r="D12" i="4"/>
  <c r="D14" i="4" s="1"/>
  <c r="D24" i="4" s="1"/>
  <c r="D25" i="4" s="1"/>
  <c r="C12" i="4"/>
  <c r="C14" i="4" s="1"/>
  <c r="C17" i="4" s="1"/>
  <c r="E17" i="4" l="1"/>
  <c r="E19" i="4" s="1"/>
  <c r="E20" i="4" s="1"/>
  <c r="D17" i="4"/>
  <c r="D19" i="4" s="1"/>
  <c r="D20" i="4" s="1"/>
  <c r="G17" i="4"/>
  <c r="G18" i="4"/>
  <c r="G19" i="4"/>
  <c r="G20" i="4" s="1"/>
  <c r="C19" i="4"/>
  <c r="C20" i="4" s="1"/>
  <c r="C18" i="4"/>
  <c r="C24" i="4"/>
  <c r="C25" i="4" s="1"/>
  <c r="E18" i="4" l="1"/>
  <c r="D18" i="4"/>
</calcChain>
</file>

<file path=xl/sharedStrings.xml><?xml version="1.0" encoding="utf-8"?>
<sst xmlns="http://schemas.openxmlformats.org/spreadsheetml/2006/main" count="50" uniqueCount="48">
  <si>
    <t>[42]</t>
  </si>
  <si>
    <t>Calculateur de paiement pour les prêts hypothécaires</t>
  </si>
  <si>
    <t>Période composée</t>
  </si>
  <si>
    <t>Informations sur les prêts hypothécaires</t>
  </si>
  <si>
    <t>Montant du prêt</t>
  </si>
  <si>
    <t>Taux d’intérêt annuel</t>
  </si>
  <si>
    <t>Conditions d’emprunt (en années)</t>
  </si>
  <si>
    <t>PAIEMENT</t>
  </si>
  <si>
    <t>Taux d’intérêt mensuel</t>
  </si>
  <si>
    <t>Mensualité</t>
  </si>
  <si>
    <t>Versement mensuel supplémentaire</t>
  </si>
  <si>
    <t>TOTAL DES MENSUALITÉS</t>
  </si>
  <si>
    <t>TOTAUX</t>
  </si>
  <si>
    <t>Nombre de paiements</t>
  </si>
  <si>
    <t>Nombre d’années avant remboursement</t>
  </si>
  <si>
    <t>Paiement total</t>
  </si>
  <si>
    <t>Total des INTÉRÊTS payés</t>
  </si>
  <si>
    <t>SOLDE pour l’année...</t>
  </si>
  <si>
    <t>Valeur de la propriété</t>
  </si>
  <si>
    <t>Solde de l’emprunt dû</t>
  </si>
  <si>
    <t>Option nº 1</t>
  </si>
  <si>
    <t>Option nº 2</t>
  </si>
  <si>
    <t>Option nº 3</t>
  </si>
  <si>
    <t>Option nº 4</t>
  </si>
  <si>
    <t>Option nº 5</t>
  </si>
  <si>
    <t>CALCULATEURS DE PRÊTS HYPOTHÉCAIRES par Vertex42.com</t>
  </si>
  <si>
    <t>https://www.vertex42.com/Calculators/mortgage-calculators.html</t>
  </si>
  <si>
    <t>← Entrer le montant de chaque emprunt</t>
  </si>
  <si>
    <t>← Entrer chaque taux d’intérêt</t>
  </si>
  <si>
    <t>← Entrer la durée de l’emprunt en années</t>
  </si>
  <si>
    <t>← (facultatif) Entrez les versements mensuels supplémentaires</t>
  </si>
  <si>
    <t>← Entrer l’année pour estimer le solde et les capitaux propres</t>
  </si>
  <si>
    <t>← Entrer la valeur de propriété estimée au cours de l’année spécifiée</t>
  </si>
  <si>
    <t>CALCULATEUR DE PAIEMENT POUR LES PRÊTS HYPOTHÉCAIRES par Vertex42</t>
  </si>
  <si>
    <t>https://www.vertex42.com/Calculators/mortgage-payment-calculator.html</t>
  </si>
  <si>
    <t>À propos de ce modèle</t>
  </si>
  <si>
    <t>Calculez les remboursements mensuels du prêt et des intérêts pour un prêt immobilier traditionnel à l’aide de ce simple calculateur de prêts hypothécaires fournie par Vertex42.com. Entrez le montant du prêt, le taux d’intérêt, le terme et les paiements mensuels supplémentaires pour comparer différents scénarios. Évaluez les capitaux propres et le solde dû après un nombre spécifique d’années.</t>
  </si>
  <si>
    <t>Comment utiliser ce modèle</t>
  </si>
  <si>
    <t>Cliquez sur le lien ci-dessous pour visiter vertex42.com et en savoir plus sur l’utilisation de ce modèle.</t>
  </si>
  <si>
    <t>Plus de calculateurs de prêt immobilier</t>
  </si>
  <si>
    <t>Cliquez sur le lien ci-dessous pour visiter Vertex42.com et télécharger d’autres calculateurs pour les prêts immobiliers.</t>
  </si>
  <si>
    <t>Clause d’exclusion de responsabilité</t>
  </si>
  <si>
    <t>Ce calculateur est destiné à des fins pédagogiques. Lw calculateur n’inclut pas l’arrondissement, les frais, les paiements manqués, l’impôt sur la propriété, l’assurance et d’autres facteurs qui peuvent être importants lors de la prise de décisions relatives à l’achat ou la vente d’un bien immobilier. Veuillez consulter un professionnel qualifié avant de prendre des décisions financières.</t>
  </si>
  <si>
    <t>À propos de Vertex42</t>
  </si>
  <si>
    <t>Les entreprises trouveront également des modèles de facture, de feuille de temps, de suivi d’inventaire, d’états financiers et de planification de projet. Les enseignants et les étudiants pourront utiliser des ressources variées, notamment des emplois du temps, des carnets de notes et des feuilles de présence. Organisez votre vie famille avec des planificateurs de repas, des listes de contrôle et des journaux d’entraînement. Chaque modèle est minutieusement étudié, affiné et amélioré au fil du temps grâce aux commentaires de milliers d’utilisateurs.</t>
  </si>
  <si>
    <t xml:space="preserve"> Entrez 12 pour les hypothèques aux États-Unis ou 2 pour les hypothèques au Canada.</t>
  </si>
  <si>
    <t>CAPITAUX PROPRES DU PROPRIÉTAIRE</t>
  </si>
  <si>
    <t>Vertex42.com fournit des modèles de feuilles de calcul de conception professionnelle à usage professionnel, personnel ou éducatif, dont la plupart peuvent être téléchargés gratuitement. La collection compte notamment différents calendriers, planificateurs, ainsi que des feuilles de calcul financières pour la budgétisation, la réduction d’endettement et l’amortissement de prêt.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</si>
</sst>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3" formatCode="_(* #,##0.00_);_(* \(#,##0.00\);_(* &quot;-&quot;??_);_(@_)"/>
    <numFmt numFmtId="164" formatCode="_-* #,##0\ &quot;€&quot;_-;\-* #,##0\ &quot;€&quot;_-;_-* &quot;-&quot;\ &quot;€&quot;_-;_-@_-"/>
    <numFmt numFmtId="165" formatCode="_-* #,##0.00\ &quot;€&quot;_-;\-* #,##0.00\ &quot;€&quot;_-;_-* &quot;-&quot;??\ &quot;€&quot;_-;_-@_-"/>
    <numFmt numFmtId="166" formatCode="0.000%"/>
    <numFmt numFmtId="167" formatCode="0.0"/>
    <numFmt numFmtId="168" formatCode="#,##0.00_ ;\-#,##0.00\ "/>
    <numFmt numFmtId="169" formatCode="0.00_ ;\-0.00\ "/>
  </numFmts>
  <fonts count="52" x14ac:knownFonts="1">
    <font>
      <sz val="10"/>
      <name val="Trebuchet MS"/>
      <family val="2"/>
    </font>
    <font>
      <sz val="11"/>
      <color theme="1"/>
      <name val="Calibri"/>
      <family val="2"/>
      <scheme val="minor"/>
    </font>
    <font>
      <sz val="10"/>
      <name val="Arial"/>
      <family val="2"/>
    </font>
    <font>
      <sz val="8"/>
      <name val="Tahoma"/>
      <family val="2"/>
    </font>
    <font>
      <sz val="10"/>
      <name val="Calibri"/>
      <family val="2"/>
      <scheme val="minor"/>
    </font>
    <font>
      <u/>
      <sz val="10"/>
      <color indexed="12"/>
      <name val="Arial"/>
      <family val="2"/>
    </font>
    <font>
      <sz val="16"/>
      <name val="Calibri"/>
      <family val="2"/>
      <scheme val="minor"/>
    </font>
    <font>
      <b/>
      <sz val="10"/>
      <name val="Calibri"/>
      <family val="2"/>
      <scheme val="minor"/>
    </font>
    <font>
      <sz val="12"/>
      <name val="Calibri"/>
      <family val="2"/>
      <scheme val="minor"/>
    </font>
    <font>
      <sz val="8"/>
      <color indexed="23"/>
      <name val="Calibri"/>
      <family val="2"/>
      <scheme val="minor"/>
    </font>
    <font>
      <sz val="10"/>
      <color indexed="9"/>
      <name val="Calibri"/>
      <family val="2"/>
      <scheme val="minor"/>
    </font>
    <font>
      <sz val="10"/>
      <name val="Tahoma"/>
      <family val="2"/>
    </font>
    <font>
      <b/>
      <sz val="10"/>
      <color theme="1" tint="0.34998626667073579"/>
      <name val="Calibri"/>
      <family val="2"/>
      <scheme val="minor"/>
    </font>
    <font>
      <sz val="10"/>
      <color theme="1" tint="0.499984740745262"/>
      <name val="Calibri"/>
      <family val="2"/>
      <scheme val="minor"/>
    </font>
    <font>
      <sz val="9"/>
      <color theme="1" tint="0.34998626667073579"/>
      <name val="Calibri"/>
      <family val="2"/>
      <scheme val="minor"/>
    </font>
    <font>
      <b/>
      <sz val="28"/>
      <color indexed="9"/>
      <name val="Calibri"/>
      <family val="2"/>
      <scheme val="minor"/>
    </font>
    <font>
      <b/>
      <sz val="12"/>
      <color theme="4" tint="-0.249977111117893"/>
      <name val="Calibri"/>
      <family val="2"/>
      <scheme val="minor"/>
    </font>
    <font>
      <b/>
      <sz val="12"/>
      <color indexed="9"/>
      <name val="Calibri"/>
      <family val="2"/>
      <scheme val="minor"/>
    </font>
    <font>
      <b/>
      <sz val="12"/>
      <color theme="4" tint="-0.499984740745262"/>
      <name val="Calibri"/>
      <family val="2"/>
      <scheme val="minor"/>
    </font>
    <font>
      <b/>
      <sz val="14"/>
      <color theme="4" tint="-0.249977111117893"/>
      <name val="Calibri"/>
      <family val="2"/>
      <scheme val="minor"/>
    </font>
    <font>
      <b/>
      <sz val="14"/>
      <color indexed="9"/>
      <name val="Calibri"/>
      <family val="2"/>
      <scheme val="minor"/>
    </font>
    <font>
      <b/>
      <sz val="11"/>
      <name val="Calibri"/>
      <family val="2"/>
      <scheme val="minor"/>
    </font>
    <font>
      <sz val="11"/>
      <name val="Calibri"/>
      <family val="2"/>
      <scheme val="minor"/>
    </font>
    <font>
      <sz val="9"/>
      <name val="Calibri"/>
      <family val="2"/>
      <scheme val="minor"/>
    </font>
    <font>
      <b/>
      <sz val="12"/>
      <color theme="1" tint="0.34998626667073579"/>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2"/>
      <color indexed="12"/>
      <name val="Arial"/>
      <family val="2"/>
    </font>
    <font>
      <sz val="10"/>
      <name val="Calibri"/>
      <family val="2"/>
      <scheme val="major"/>
    </font>
    <font>
      <sz val="11"/>
      <name val="Calibri"/>
      <family val="2"/>
      <scheme val="major"/>
    </font>
    <font>
      <b/>
      <sz val="12"/>
      <color theme="4" tint="-0.499984740745262"/>
      <name val="Calibri"/>
      <family val="2"/>
      <scheme val="major"/>
    </font>
    <font>
      <b/>
      <sz val="11"/>
      <name val="Calibri"/>
      <family val="2"/>
      <scheme val="major"/>
    </font>
    <font>
      <u/>
      <sz val="10"/>
      <color theme="11"/>
      <name val="Trebuchet MS"/>
      <family val="2"/>
    </font>
    <font>
      <sz val="10"/>
      <name val="Trebuchet MS"/>
      <family val="2"/>
    </font>
    <font>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1"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n">
        <color theme="4"/>
      </bottom>
      <diagonal/>
    </border>
    <border>
      <left/>
      <right/>
      <top/>
      <bottom style="thick">
        <color theme="4" tint="-0.24994659260841701"/>
      </bottom>
      <diagonal/>
    </border>
    <border>
      <left style="thin">
        <color theme="4"/>
      </left>
      <right/>
      <top style="thin">
        <color theme="4"/>
      </top>
      <bottom style="thin">
        <color theme="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5" fillId="0" borderId="0" applyNumberFormat="0" applyFill="0" applyBorder="0" applyAlignment="0" applyProtection="0">
      <alignment vertical="top"/>
      <protection locked="0"/>
    </xf>
    <xf numFmtId="166" fontId="2" fillId="0" borderId="0" applyFont="0" applyFill="0" applyBorder="0" applyAlignment="0" applyProtection="0"/>
    <xf numFmtId="0" fontId="1" fillId="0" borderId="0"/>
    <xf numFmtId="0" fontId="34" fillId="0" borderId="0" applyNumberFormat="0" applyFill="0" applyBorder="0" applyAlignment="0" applyProtection="0"/>
    <xf numFmtId="43" fontId="35" fillId="0" borderId="0" applyFont="0" applyFill="0" applyBorder="0" applyAlignment="0" applyProtection="0"/>
    <xf numFmtId="41" fontId="35" fillId="0" borderId="0" applyFont="0" applyFill="0" applyBorder="0" applyAlignment="0" applyProtection="0"/>
    <xf numFmtId="165" fontId="35" fillId="0" borderId="0" applyFont="0" applyFill="0" applyBorder="0" applyAlignment="0" applyProtection="0"/>
    <xf numFmtId="164" fontId="35" fillId="0" borderId="0" applyFon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5" borderId="0" applyNumberFormat="0" applyBorder="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8" applyNumberFormat="0" applyAlignment="0" applyProtection="0"/>
    <xf numFmtId="0" fontId="44" fillId="9" borderId="9" applyNumberFormat="0" applyAlignment="0" applyProtection="0"/>
    <xf numFmtId="0" fontId="45" fillId="9" borderId="8" applyNumberFormat="0" applyAlignment="0" applyProtection="0"/>
    <xf numFmtId="0" fontId="46" fillId="0" borderId="10" applyNumberFormat="0" applyFill="0" applyAlignment="0" applyProtection="0"/>
    <xf numFmtId="0" fontId="47" fillId="10" borderId="11" applyNumberFormat="0" applyAlignment="0" applyProtection="0"/>
    <xf numFmtId="0" fontId="48" fillId="0" borderId="0" applyNumberFormat="0" applyFill="0" applyBorder="0" applyAlignment="0" applyProtection="0"/>
    <xf numFmtId="0" fontId="35" fillId="11" borderId="12" applyNumberFormat="0" applyFont="0" applyAlignment="0" applyProtection="0"/>
    <xf numFmtId="0" fontId="49" fillId="0" borderId="0" applyNumberFormat="0" applyFill="0" applyBorder="0" applyAlignment="0" applyProtection="0"/>
    <xf numFmtId="0" fontId="50" fillId="0" borderId="13" applyNumberFormat="0" applyFill="0" applyAlignment="0" applyProtection="0"/>
    <xf numFmtId="0" fontId="5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5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5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58">
    <xf numFmtId="0" fontId="0" fillId="0" borderId="0" xfId="0"/>
    <xf numFmtId="0" fontId="8" fillId="0" borderId="0" xfId="0" applyFont="1" applyFill="1" applyAlignment="1" applyProtection="1">
      <alignment vertical="center"/>
    </xf>
    <xf numFmtId="0" fontId="8" fillId="0" borderId="0" xfId="0" applyFont="1" applyAlignment="1">
      <alignment vertical="center"/>
    </xf>
    <xf numFmtId="0" fontId="4" fillId="0" borderId="0" xfId="0" applyFont="1" applyFill="1" applyAlignment="1" applyProtection="1">
      <alignment vertical="center"/>
    </xf>
    <xf numFmtId="0" fontId="4" fillId="0" borderId="0" xfId="0" applyFont="1" applyAlignment="1">
      <alignment vertical="center"/>
    </xf>
    <xf numFmtId="0" fontId="13" fillId="0" borderId="0" xfId="1" applyFont="1" applyAlignment="1" applyProtection="1">
      <alignment vertical="center"/>
    </xf>
    <xf numFmtId="0" fontId="0" fillId="0" borderId="0" xfId="0" applyAlignment="1" applyProtection="1">
      <alignment vertical="center"/>
    </xf>
    <xf numFmtId="0" fontId="14" fillId="0" borderId="0" xfId="0" applyFont="1" applyAlignment="1" applyProtection="1">
      <alignment vertical="center"/>
    </xf>
    <xf numFmtId="0" fontId="6" fillId="0" borderId="0" xfId="0" applyFont="1" applyBorder="1" applyAlignment="1">
      <alignment vertical="center"/>
    </xf>
    <xf numFmtId="0" fontId="11" fillId="0" borderId="0" xfId="0" applyFont="1" applyAlignment="1" applyProtection="1">
      <alignment vertical="center"/>
    </xf>
    <xf numFmtId="0" fontId="12" fillId="0" borderId="0" xfId="0" applyFont="1" applyAlignment="1" applyProtection="1">
      <alignment vertical="center"/>
    </xf>
    <xf numFmtId="0" fontId="10" fillId="0" borderId="0" xfId="0" applyFont="1" applyAlignment="1">
      <alignment vertical="center"/>
    </xf>
    <xf numFmtId="0" fontId="16" fillId="0" borderId="2" xfId="0" applyFont="1" applyFill="1" applyBorder="1" applyAlignment="1" applyProtection="1">
      <alignment horizontal="center" vertical="center"/>
    </xf>
    <xf numFmtId="0" fontId="7" fillId="0" borderId="0" xfId="0" applyFont="1" applyFill="1" applyAlignment="1" applyProtection="1">
      <alignment horizontal="left" vertical="center" indent="1"/>
    </xf>
    <xf numFmtId="0" fontId="18" fillId="2" borderId="0" xfId="0" applyFont="1" applyFill="1" applyBorder="1" applyAlignment="1">
      <alignment horizontal="left" vertical="center" indent="1"/>
    </xf>
    <xf numFmtId="0" fontId="18" fillId="2" borderId="0" xfId="0" applyFont="1" applyFill="1" applyAlignment="1" applyProtection="1">
      <alignment horizontal="left" vertical="center" indent="1"/>
    </xf>
    <xf numFmtId="0" fontId="9" fillId="0" borderId="0" xfId="0" applyFont="1" applyAlignment="1">
      <alignment vertical="center"/>
    </xf>
    <xf numFmtId="0" fontId="19" fillId="0" borderId="2" xfId="0" applyFont="1" applyFill="1" applyBorder="1" applyAlignment="1" applyProtection="1">
      <alignment horizontal="left" vertical="center" indent="1"/>
    </xf>
    <xf numFmtId="0" fontId="20" fillId="3" borderId="3" xfId="0" applyFont="1" applyFill="1" applyBorder="1" applyAlignment="1" applyProtection="1">
      <alignment horizontal="left" vertical="center" indent="1"/>
    </xf>
    <xf numFmtId="0" fontId="7" fillId="0" borderId="0" xfId="0" applyFont="1" applyAlignment="1">
      <alignment vertical="center"/>
    </xf>
    <xf numFmtId="0" fontId="20" fillId="3" borderId="1" xfId="0" applyFont="1" applyFill="1" applyBorder="1" applyAlignment="1" applyProtection="1">
      <alignment horizontal="left" vertical="center" indent="1"/>
    </xf>
    <xf numFmtId="0" fontId="21" fillId="2" borderId="0" xfId="0" applyFont="1" applyFill="1" applyAlignment="1" applyProtection="1">
      <alignment horizontal="left" vertical="center" indent="1"/>
    </xf>
    <xf numFmtId="0" fontId="21" fillId="0" borderId="0" xfId="0" applyFont="1" applyFill="1" applyAlignment="1" applyProtection="1">
      <alignment horizontal="left" vertical="center" indent="1"/>
    </xf>
    <xf numFmtId="0" fontId="21" fillId="0" borderId="0" xfId="0" applyFont="1" applyAlignment="1">
      <alignment horizontal="left" vertical="center" indent="1"/>
    </xf>
    <xf numFmtId="0" fontId="17" fillId="4" borderId="0" xfId="0" applyFont="1" applyFill="1" applyBorder="1" applyAlignment="1" applyProtection="1">
      <alignment horizontal="center" vertical="center"/>
    </xf>
    <xf numFmtId="0" fontId="4" fillId="0" borderId="0" xfId="3" applyFont="1" applyAlignment="1" applyProtection="1">
      <alignment vertical="top"/>
    </xf>
    <xf numFmtId="0" fontId="4" fillId="0" borderId="0" xfId="3" applyFont="1"/>
    <xf numFmtId="0" fontId="24" fillId="0" borderId="0" xfId="3" applyFont="1" applyAlignment="1" applyProtection="1">
      <alignment horizontal="left" vertical="center"/>
    </xf>
    <xf numFmtId="0" fontId="4" fillId="0" borderId="0" xfId="3" applyFont="1" applyAlignment="1">
      <alignment horizontal="left" vertical="center"/>
    </xf>
    <xf numFmtId="0" fontId="7" fillId="0" borderId="0" xfId="3" applyFont="1" applyAlignment="1">
      <alignment horizontal="left" vertical="center"/>
    </xf>
    <xf numFmtId="0" fontId="25" fillId="0" borderId="0" xfId="3" applyFont="1" applyAlignment="1">
      <alignment vertical="center"/>
    </xf>
    <xf numFmtId="0" fontId="26" fillId="0" borderId="0" xfId="3" applyFont="1" applyAlignment="1">
      <alignment vertical="center"/>
    </xf>
    <xf numFmtId="0" fontId="27" fillId="0" borderId="0" xfId="3" applyFont="1"/>
    <xf numFmtId="0" fontId="28" fillId="0" borderId="0" xfId="3" applyFont="1" applyAlignment="1">
      <alignment horizontal="left" vertical="top" wrapText="1" indent="1"/>
    </xf>
    <xf numFmtId="0" fontId="28" fillId="0" borderId="0" xfId="3" applyFont="1" applyAlignment="1">
      <alignment vertical="top" wrapText="1"/>
    </xf>
    <xf numFmtId="0" fontId="4" fillId="0" borderId="0" xfId="3" applyFont="1" applyAlignment="1">
      <alignment vertical="top"/>
    </xf>
    <xf numFmtId="0" fontId="21" fillId="0" borderId="0" xfId="0" applyFont="1" applyFill="1" applyAlignment="1" applyProtection="1">
      <alignment horizontal="right" vertical="center" indent="1"/>
    </xf>
    <xf numFmtId="0" fontId="29" fillId="0" borderId="0" xfId="1" applyFont="1" applyAlignment="1" applyProtection="1">
      <alignment horizontal="left" indent="1"/>
    </xf>
    <xf numFmtId="0" fontId="24" fillId="0" borderId="0" xfId="0" applyFont="1" applyAlignment="1" applyProtection="1"/>
    <xf numFmtId="166" fontId="22" fillId="0" borderId="0" xfId="2" applyFont="1" applyFill="1" applyBorder="1" applyAlignment="1" applyProtection="1">
      <alignment horizontal="right" vertical="center"/>
    </xf>
    <xf numFmtId="166" fontId="22" fillId="0" borderId="4" xfId="2" applyFont="1" applyFill="1" applyBorder="1" applyAlignment="1" applyProtection="1">
      <alignment horizontal="right" vertical="center"/>
      <protection locked="0"/>
    </xf>
    <xf numFmtId="0" fontId="31" fillId="0" borderId="4" xfId="0" applyFont="1" applyBorder="1" applyAlignment="1">
      <alignment horizontal="center" vertical="center"/>
    </xf>
    <xf numFmtId="167" fontId="31" fillId="0" borderId="0" xfId="0" applyNumberFormat="1" applyFont="1" applyAlignment="1">
      <alignment horizontal="right" vertical="center"/>
    </xf>
    <xf numFmtId="2" fontId="31" fillId="0" borderId="0" xfId="0" applyNumberFormat="1" applyFont="1" applyAlignment="1">
      <alignment horizontal="right" vertical="center"/>
    </xf>
    <xf numFmtId="0" fontId="33" fillId="0" borderId="4" xfId="0" applyFont="1" applyBorder="1" applyAlignment="1">
      <alignment horizontal="center" vertical="center"/>
    </xf>
    <xf numFmtId="0" fontId="30" fillId="0" borderId="0" xfId="0" applyFont="1" applyAlignment="1">
      <alignment vertical="center"/>
    </xf>
    <xf numFmtId="0" fontId="7" fillId="0" borderId="0" xfId="0" applyFont="1" applyFill="1" applyAlignment="1" applyProtection="1">
      <alignment vertical="center"/>
    </xf>
    <xf numFmtId="168" fontId="31" fillId="0" borderId="4" xfId="0" applyNumberFormat="1" applyFont="1" applyBorder="1" applyAlignment="1">
      <alignment horizontal="right" vertical="center"/>
    </xf>
    <xf numFmtId="168" fontId="31" fillId="0" borderId="0" xfId="0" applyNumberFormat="1" applyFont="1" applyAlignment="1">
      <alignment horizontal="right" vertical="center"/>
    </xf>
    <xf numFmtId="169" fontId="31" fillId="0" borderId="0" xfId="0" applyNumberFormat="1" applyFont="1" applyAlignment="1">
      <alignment horizontal="right" vertical="center"/>
    </xf>
    <xf numFmtId="169" fontId="31" fillId="0" borderId="4" xfId="0" applyNumberFormat="1" applyFont="1" applyBorder="1" applyAlignment="1">
      <alignment horizontal="right" vertical="center"/>
    </xf>
    <xf numFmtId="169" fontId="32" fillId="2" borderId="0" xfId="0" applyNumberFormat="1" applyFont="1" applyFill="1" applyAlignment="1">
      <alignment horizontal="right" vertical="center"/>
    </xf>
    <xf numFmtId="168" fontId="32" fillId="2" borderId="0" xfId="0" applyNumberFormat="1" applyFont="1" applyFill="1" applyAlignment="1">
      <alignment horizontal="right" vertical="center"/>
    </xf>
    <xf numFmtId="168" fontId="22" fillId="0" borderId="0" xfId="0" applyNumberFormat="1" applyFont="1" applyAlignment="1">
      <alignment horizontal="right" vertical="center"/>
    </xf>
    <xf numFmtId="168" fontId="18" fillId="2" borderId="0" xfId="0" applyNumberFormat="1" applyFont="1" applyFill="1" applyAlignment="1">
      <alignment horizontal="right" vertical="center"/>
    </xf>
    <xf numFmtId="0" fontId="23" fillId="0" borderId="0" xfId="0" applyFont="1" applyFill="1" applyBorder="1" applyAlignment="1" applyProtection="1">
      <alignment horizontal="left" vertical="center"/>
    </xf>
    <xf numFmtId="0" fontId="23" fillId="0" borderId="0" xfId="0" applyFont="1" applyFill="1" applyAlignment="1" applyProtection="1">
      <alignment horizontal="left" vertical="center"/>
    </xf>
    <xf numFmtId="0" fontId="15" fillId="3" borderId="0" xfId="0" applyFont="1" applyFill="1" applyBorder="1" applyAlignment="1">
      <alignment horizontal="center" vertical="center"/>
    </xf>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xfId="5" builtinId="3" customBuiltin="1"/>
    <cellStyle name="Comma [0]" xfId="6" builtinId="6" customBuiltin="1"/>
    <cellStyle name="Currency" xfId="7" builtinId="4" customBuiltin="1"/>
    <cellStyle name="Currency [0]" xfId="8" builtinId="7" customBuiltin="1"/>
    <cellStyle name="Explanatory Text" xfId="24" builtinId="53" customBuiltin="1"/>
    <cellStyle name="Followed Hyperlink" xfId="4" builtinId="9" customBuiltin="1"/>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Hyperlink" xfId="1" builtinId="8" customBuiltin="1"/>
    <cellStyle name="Input" xfId="17" builtinId="20" customBuiltin="1"/>
    <cellStyle name="Linked Cell" xfId="20" builtinId="24" customBuiltin="1"/>
    <cellStyle name="Neutral" xfId="16" builtinId="28" customBuiltin="1"/>
    <cellStyle name="Normal" xfId="0" builtinId="0" customBuiltin="1"/>
    <cellStyle name="Normal 2" xfId="3" xr:uid="{00000000-0005-0000-0000-000002000000}"/>
    <cellStyle name="Note" xfId="23" builtinId="10" customBuiltin="1"/>
    <cellStyle name="Output" xfId="18" builtinId="21" customBuiltin="1"/>
    <cellStyle name="Percent" xfId="2" builtinId="5" customBuiltin="1"/>
    <cellStyle name="Title" xfId="9" builtinId="15" customBuiltin="1"/>
    <cellStyle name="Total" xfId="25" builtinId="25" customBuiltin="1"/>
    <cellStyle name="Warning Text" xfId="2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ms&amp;utm_medium=file&amp;utm_campaign=office&amp;utm_term=mortgag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ms&amp;utm_medium=file&amp;utm_campaign=office&amp;utm_term=mortgag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561975</xdr:colOff>
      <xdr:row>0</xdr:row>
      <xdr:rowOff>66675</xdr:rowOff>
    </xdr:from>
    <xdr:to>
      <xdr:col>8</xdr:col>
      <xdr:colOff>1857375</xdr:colOff>
      <xdr:row>0</xdr:row>
      <xdr:rowOff>495300</xdr:rowOff>
    </xdr:to>
    <xdr:pic>
      <xdr:nvPicPr>
        <xdr:cNvPr id="5" name="Image 4">
          <a:hlinkClick xmlns:r="http://schemas.openxmlformats.org/officeDocument/2006/relationships" r:id="rId1"/>
          <a:extLst>
            <a:ext uri="{FF2B5EF4-FFF2-40B4-BE49-F238E27FC236}">
              <a16:creationId xmlns:a16="http://schemas.microsoft.com/office/drawing/2014/main" id="{00000000-0008-0000-00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48525" y="666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Image 1">
          <a:hlinkClick xmlns:r="http://schemas.openxmlformats.org/officeDocument/2006/relationships" r:id="rId1"/>
          <a:extLst>
            <a:ext uri="{FF2B5EF4-FFF2-40B4-BE49-F238E27FC236}">
              <a16:creationId xmlns:a16="http://schemas.microsoft.com/office/drawing/2014/main" id="{F14A3876-3F56-40FC-A3D2-F34EE0707AC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Calculators/mortgage-calculators.html?utm_source=ms&amp;utm_medium=file&amp;utm_campaign=office&amp;utm_content=url" TargetMode="External"/><Relationship Id="rId1" Type="http://schemas.openxmlformats.org/officeDocument/2006/relationships/hyperlink" Target="https://www.vertex42.com/Calculators/mortgage-calculators.html?utm_source=ms&amp;utm_medium=file&amp;utm_campaign=office&amp;utm_content=mor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culators/mortgage-payment-calculator.html?utm_source=ms&amp;utm_medium=file&amp;utm_campaign=office&amp;utm_content=title" TargetMode="External"/><Relationship Id="rId2" Type="http://schemas.openxmlformats.org/officeDocument/2006/relationships/hyperlink" Target="https://www.vertex42.com/Calculators/mortgage-payment-calculator.html?utm_source=ms&amp;utm_medium=file&amp;utm_campaign=office&amp;utm_content=help" TargetMode="External"/><Relationship Id="rId1" Type="http://schemas.openxmlformats.org/officeDocument/2006/relationships/hyperlink" Target="https://www.vertex42.com/Calculators/mortgage-calculators.html?utm_source=ms&amp;utm_medium=file&amp;utm_campaign=office&amp;utm_term=mortgage&amp;utm_content=more"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vertex42.com/Calculators/mortgage-payment-calculator.html?utm_source=ms&amp;utm_medium=file&amp;utm_campaign=office&amp;utm_content=ur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8"/>
  <sheetViews>
    <sheetView showGridLines="0" tabSelected="1" workbookViewId="0"/>
  </sheetViews>
  <sheetFormatPr defaultColWidth="9.140625" defaultRowHeight="15" x14ac:dyDescent="0.3"/>
  <cols>
    <col min="1" max="1" width="3.42578125" style="4" customWidth="1"/>
    <col min="2" max="2" width="53" style="4" customWidth="1"/>
    <col min="3" max="7" width="16.5703125" style="4" customWidth="1"/>
    <col min="8" max="8" width="9.140625" style="4"/>
    <col min="9" max="9" width="44.42578125" style="6" customWidth="1"/>
    <col min="10" max="16384" width="9.140625" style="4"/>
  </cols>
  <sheetData>
    <row r="1" spans="1:10" s="8" customFormat="1" ht="41.45" customHeight="1" x14ac:dyDescent="0.3">
      <c r="B1" s="57" t="s">
        <v>1</v>
      </c>
      <c r="C1" s="57"/>
      <c r="D1" s="57"/>
      <c r="E1" s="57"/>
      <c r="F1" s="57"/>
      <c r="G1" s="57"/>
      <c r="I1" s="9"/>
    </row>
    <row r="2" spans="1:10" ht="18.95" customHeight="1" x14ac:dyDescent="0.25">
      <c r="B2" s="19"/>
      <c r="I2" s="38" t="s">
        <v>25</v>
      </c>
      <c r="J2" s="10"/>
    </row>
    <row r="3" spans="1:10" ht="21.95" customHeight="1" x14ac:dyDescent="0.3">
      <c r="A3" s="3"/>
      <c r="B3" s="36" t="s">
        <v>2</v>
      </c>
      <c r="C3" s="41">
        <v>12</v>
      </c>
      <c r="D3" s="55" t="s">
        <v>45</v>
      </c>
      <c r="E3" s="56"/>
      <c r="F3" s="56"/>
      <c r="G3" s="56"/>
      <c r="I3" s="5" t="s">
        <v>26</v>
      </c>
      <c r="J3" s="5"/>
    </row>
    <row r="4" spans="1:10" ht="18.95" customHeight="1" x14ac:dyDescent="0.3">
      <c r="A4" s="3"/>
      <c r="B4" s="13"/>
      <c r="C4" s="3"/>
      <c r="D4" s="3"/>
    </row>
    <row r="5" spans="1:10" s="2" customFormat="1" ht="21.95" customHeight="1" x14ac:dyDescent="0.3">
      <c r="A5" s="1"/>
      <c r="B5" s="20" t="s">
        <v>3</v>
      </c>
      <c r="C5" s="24" t="s">
        <v>20</v>
      </c>
      <c r="D5" s="24" t="s">
        <v>21</v>
      </c>
      <c r="E5" s="24" t="s">
        <v>22</v>
      </c>
      <c r="F5" s="24" t="s">
        <v>23</v>
      </c>
      <c r="G5" s="24" t="s">
        <v>24</v>
      </c>
    </row>
    <row r="6" spans="1:10" ht="21.95" customHeight="1" x14ac:dyDescent="0.3">
      <c r="A6" s="3"/>
      <c r="B6" s="21" t="s">
        <v>4</v>
      </c>
      <c r="C6" s="47">
        <v>175000</v>
      </c>
      <c r="D6" s="47">
        <v>200000</v>
      </c>
      <c r="E6" s="47">
        <v>225000</v>
      </c>
      <c r="F6" s="47"/>
      <c r="G6" s="47"/>
      <c r="I6" s="7" t="s">
        <v>27</v>
      </c>
    </row>
    <row r="7" spans="1:10" ht="21.95" customHeight="1" x14ac:dyDescent="0.3">
      <c r="A7" s="3"/>
      <c r="B7" s="21" t="s">
        <v>5</v>
      </c>
      <c r="C7" s="40">
        <v>0.06</v>
      </c>
      <c r="D7" s="40">
        <v>0.06</v>
      </c>
      <c r="E7" s="40">
        <v>0.06</v>
      </c>
      <c r="F7" s="40"/>
      <c r="G7" s="40"/>
      <c r="I7" s="7" t="s">
        <v>28</v>
      </c>
    </row>
    <row r="8" spans="1:10" ht="21.95" customHeight="1" x14ac:dyDescent="0.3">
      <c r="A8" s="3"/>
      <c r="B8" s="21" t="s">
        <v>6</v>
      </c>
      <c r="C8" s="41">
        <v>30</v>
      </c>
      <c r="D8" s="41">
        <v>30</v>
      </c>
      <c r="E8" s="41">
        <v>30</v>
      </c>
      <c r="F8" s="41"/>
      <c r="G8" s="41"/>
      <c r="I8" s="7" t="s">
        <v>29</v>
      </c>
    </row>
    <row r="9" spans="1:10" ht="30" customHeight="1" x14ac:dyDescent="0.3">
      <c r="A9" s="3"/>
      <c r="B9" s="46"/>
      <c r="C9" s="45"/>
      <c r="D9" s="45"/>
      <c r="E9" s="45"/>
      <c r="F9" s="45"/>
      <c r="G9" s="45"/>
    </row>
    <row r="10" spans="1:10" ht="21.95" customHeight="1" thickBot="1" x14ac:dyDescent="0.35">
      <c r="A10" s="3"/>
      <c r="B10" s="17" t="s">
        <v>7</v>
      </c>
      <c r="C10" s="12"/>
      <c r="D10" s="12"/>
      <c r="E10" s="12"/>
      <c r="F10" s="12"/>
      <c r="G10" s="12"/>
    </row>
    <row r="11" spans="1:10" ht="21.95" customHeight="1" thickTop="1" x14ac:dyDescent="0.3">
      <c r="A11" s="3"/>
      <c r="B11" s="22" t="s">
        <v>8</v>
      </c>
      <c r="C11" s="39">
        <f>IF(COUNTA(C6,C7,C8)&lt;3," - ",((1+C7/$C$3)^($C$3/12))-1)</f>
        <v>4.9999999999998934E-3</v>
      </c>
      <c r="D11" s="39">
        <f t="shared" ref="D11:G11" si="0">IF(COUNTA(D6,D7,D8)&lt;3," - ",((1+D7/$C$3)^($C$3/12))-1)</f>
        <v>4.9999999999998934E-3</v>
      </c>
      <c r="E11" s="39">
        <f t="shared" si="0"/>
        <v>4.9999999999998934E-3</v>
      </c>
      <c r="F11" s="39" t="str">
        <f>IF(COUNTA(F6,F7,F8)&lt;3," - ",((1+F7/$C$3)^($C$3/12))-1)</f>
        <v xml:space="preserve"> - </v>
      </c>
      <c r="G11" s="39" t="str">
        <f t="shared" si="0"/>
        <v xml:space="preserve"> - </v>
      </c>
      <c r="I11" s="4"/>
    </row>
    <row r="12" spans="1:10" ht="21.95" customHeight="1" x14ac:dyDescent="0.3">
      <c r="A12" s="3"/>
      <c r="B12" s="22" t="s">
        <v>9</v>
      </c>
      <c r="C12" s="49">
        <f>IF(COUNTA(C6,C7,C8)&lt;3," - ",PMT(C11,C8*12,-C6))</f>
        <v>1049.2134190173022</v>
      </c>
      <c r="D12" s="49">
        <f t="shared" ref="D12:G12" si="1">IF(COUNTA(D6,D7,D8)&lt;3," - ",PMT(D11,D8*12,-D6))</f>
        <v>1199.1010503054883</v>
      </c>
      <c r="E12" s="49">
        <f t="shared" si="1"/>
        <v>1348.9886815936745</v>
      </c>
      <c r="F12" s="49" t="str">
        <f>IF(COUNTA(F6,F7,F8)&lt;3," - ",PMT(F11,F8*12,-F6))</f>
        <v xml:space="preserve"> - </v>
      </c>
      <c r="G12" s="49" t="str">
        <f t="shared" si="1"/>
        <v xml:space="preserve"> - </v>
      </c>
      <c r="I12" s="7"/>
    </row>
    <row r="13" spans="1:10" ht="21.95" customHeight="1" x14ac:dyDescent="0.3">
      <c r="A13" s="3"/>
      <c r="B13" s="22" t="s">
        <v>10</v>
      </c>
      <c r="C13" s="50"/>
      <c r="D13" s="50"/>
      <c r="E13" s="50"/>
      <c r="F13" s="50"/>
      <c r="G13" s="50"/>
      <c r="I13" s="7" t="s">
        <v>30</v>
      </c>
    </row>
    <row r="14" spans="1:10" ht="24.95" customHeight="1" x14ac:dyDescent="0.3">
      <c r="A14" s="3"/>
      <c r="B14" s="15" t="s">
        <v>11</v>
      </c>
      <c r="C14" s="51">
        <f>IF(COUNTA(C6,C7,C8)&lt;3," - ",C12+C13)</f>
        <v>1049.2134190173022</v>
      </c>
      <c r="D14" s="51">
        <f t="shared" ref="D14:G14" si="2">IF(COUNTA(D6,D7,D8)&lt;3," - ",D12+D13)</f>
        <v>1199.1010503054883</v>
      </c>
      <c r="E14" s="51">
        <f t="shared" si="2"/>
        <v>1348.9886815936745</v>
      </c>
      <c r="F14" s="51" t="str">
        <f t="shared" si="2"/>
        <v xml:space="preserve"> - </v>
      </c>
      <c r="G14" s="51" t="str">
        <f t="shared" si="2"/>
        <v xml:space="preserve"> - </v>
      </c>
    </row>
    <row r="15" spans="1:10" ht="30" customHeight="1" x14ac:dyDescent="0.3">
      <c r="A15" s="3"/>
      <c r="B15" s="46"/>
      <c r="C15" s="45"/>
      <c r="D15" s="45"/>
      <c r="E15" s="45"/>
      <c r="F15" s="45"/>
      <c r="G15" s="45"/>
    </row>
    <row r="16" spans="1:10" ht="21.95" customHeight="1" thickBot="1" x14ac:dyDescent="0.35">
      <c r="A16" s="3"/>
      <c r="B16" s="17" t="s">
        <v>12</v>
      </c>
      <c r="C16" s="12"/>
      <c r="D16" s="12"/>
      <c r="E16" s="12"/>
      <c r="F16" s="12"/>
      <c r="G16" s="12"/>
    </row>
    <row r="17" spans="1:9" ht="21.95" customHeight="1" thickTop="1" x14ac:dyDescent="0.3">
      <c r="A17" s="3"/>
      <c r="B17" s="22" t="s">
        <v>13</v>
      </c>
      <c r="C17" s="42">
        <f>IF(COUNTA(C6,C7,C8)&lt;3," - ",NPER(C11,-C14,C6))</f>
        <v>360.00000000000011</v>
      </c>
      <c r="D17" s="42">
        <f t="shared" ref="D17:G17" si="3">IF(COUNTA(D6,D7,D8)&lt;3," - ",NPER(D11,-D14,D6))</f>
        <v>359.99999999999994</v>
      </c>
      <c r="E17" s="42">
        <f t="shared" si="3"/>
        <v>359.99999999999994</v>
      </c>
      <c r="F17" s="42" t="str">
        <f>IF(COUNTA(F6,F7,F8)&lt;3," - ",NPER(F11,-F14,F6))</f>
        <v xml:space="preserve"> - </v>
      </c>
      <c r="G17" s="42" t="str">
        <f t="shared" si="3"/>
        <v xml:space="preserve"> - </v>
      </c>
    </row>
    <row r="18" spans="1:9" ht="21.95" customHeight="1" x14ac:dyDescent="0.3">
      <c r="A18" s="3"/>
      <c r="B18" s="22" t="s">
        <v>14</v>
      </c>
      <c r="C18" s="43">
        <f>IF(COUNTA(C6,C7,C8)&lt;3," - ",C17/12)</f>
        <v>30.000000000000011</v>
      </c>
      <c r="D18" s="43">
        <f t="shared" ref="D18:G18" si="4">IF(COUNTA(D6,D7,D8)&lt;3," - ",D17/12)</f>
        <v>29.999999999999996</v>
      </c>
      <c r="E18" s="43">
        <f t="shared" si="4"/>
        <v>29.999999999999996</v>
      </c>
      <c r="F18" s="43" t="str">
        <f>IF(COUNTA(F6,F7,F8)&lt;3," - ",F17/12)</f>
        <v xml:space="preserve"> - </v>
      </c>
      <c r="G18" s="43" t="str">
        <f t="shared" si="4"/>
        <v xml:space="preserve"> - </v>
      </c>
    </row>
    <row r="19" spans="1:9" ht="21.95" customHeight="1" x14ac:dyDescent="0.3">
      <c r="A19" s="3"/>
      <c r="B19" s="22" t="s">
        <v>15</v>
      </c>
      <c r="C19" s="48">
        <f>IF(COUNTA(C6,C7,C8)&lt;3," - ",C17*C14)</f>
        <v>377716.83084622887</v>
      </c>
      <c r="D19" s="48">
        <f t="shared" ref="D19:G19" si="5">IF(COUNTA(D6,D7,D8)&lt;3," - ",D17*D14)</f>
        <v>431676.37810997572</v>
      </c>
      <c r="E19" s="48">
        <f t="shared" si="5"/>
        <v>485635.92537372274</v>
      </c>
      <c r="F19" s="48" t="str">
        <f>IF(COUNTA(F6,F7,F8)&lt;3," - ",F17*F14)</f>
        <v xml:space="preserve"> - </v>
      </c>
      <c r="G19" s="48" t="str">
        <f t="shared" si="5"/>
        <v xml:space="preserve"> - </v>
      </c>
    </row>
    <row r="20" spans="1:9" ht="24.95" customHeight="1" x14ac:dyDescent="0.3">
      <c r="A20" s="3"/>
      <c r="B20" s="15" t="s">
        <v>16</v>
      </c>
      <c r="C20" s="52">
        <f>IF(COUNTA(C6,C7,C8)&lt;3," - ",C19-C6)</f>
        <v>202716.83084622887</v>
      </c>
      <c r="D20" s="52">
        <f t="shared" ref="D20:G20" si="6">IF(COUNTA(D6,D7,D8)&lt;3," - ",D19-D6)</f>
        <v>231676.37810997572</v>
      </c>
      <c r="E20" s="52">
        <f t="shared" si="6"/>
        <v>260635.92537372274</v>
      </c>
      <c r="F20" s="52" t="str">
        <f>IF(COUNTA(F6,F7,F8)&lt;3," - ",F19-F6)</f>
        <v xml:space="preserve"> - </v>
      </c>
      <c r="G20" s="52" t="str">
        <f t="shared" si="6"/>
        <v xml:space="preserve"> - </v>
      </c>
      <c r="I20" s="4"/>
    </row>
    <row r="21" spans="1:9" ht="30" customHeight="1" x14ac:dyDescent="0.3">
      <c r="A21" s="3"/>
      <c r="B21" s="46"/>
      <c r="C21" s="45"/>
      <c r="D21" s="45"/>
      <c r="E21" s="45"/>
      <c r="F21" s="45"/>
      <c r="G21" s="45"/>
    </row>
    <row r="22" spans="1:9" ht="21.95" customHeight="1" x14ac:dyDescent="0.3">
      <c r="B22" s="18" t="s">
        <v>17</v>
      </c>
      <c r="C22" s="44">
        <v>5</v>
      </c>
      <c r="D22" s="44">
        <v>5</v>
      </c>
      <c r="E22" s="44">
        <v>5</v>
      </c>
      <c r="F22" s="44"/>
      <c r="G22" s="44"/>
      <c r="I22" s="7" t="s">
        <v>31</v>
      </c>
    </row>
    <row r="23" spans="1:9" ht="21.95" customHeight="1" x14ac:dyDescent="0.3">
      <c r="A23" s="3"/>
      <c r="B23" s="22" t="s">
        <v>18</v>
      </c>
      <c r="C23" s="47">
        <f>C6</f>
        <v>175000</v>
      </c>
      <c r="D23" s="47">
        <f t="shared" ref="D23:G23" si="7">D6</f>
        <v>200000</v>
      </c>
      <c r="E23" s="47">
        <f t="shared" si="7"/>
        <v>225000</v>
      </c>
      <c r="F23" s="47">
        <f t="shared" si="7"/>
        <v>0</v>
      </c>
      <c r="G23" s="47">
        <f t="shared" si="7"/>
        <v>0</v>
      </c>
      <c r="I23" s="7" t="s">
        <v>32</v>
      </c>
    </row>
    <row r="24" spans="1:9" ht="21.95" customHeight="1" x14ac:dyDescent="0.3">
      <c r="B24" s="23" t="s">
        <v>19</v>
      </c>
      <c r="C24" s="53">
        <f>IF(COUNTA(C6,C7,C8,C22)&lt;4," - ",-FV(C11,C22*12,-C14,C6))</f>
        <v>162845.12443993409</v>
      </c>
      <c r="D24" s="53">
        <f t="shared" ref="D24:G24" si="8">IF(COUNTA(D6,D7,D8,D22)&lt;4," - ",-FV(D11,D22*12,-D14,D6))</f>
        <v>186108.71364563896</v>
      </c>
      <c r="E24" s="53">
        <f t="shared" si="8"/>
        <v>209372.30285134388</v>
      </c>
      <c r="F24" s="53" t="str">
        <f t="shared" si="8"/>
        <v xml:space="preserve"> - </v>
      </c>
      <c r="G24" s="53" t="str">
        <f t="shared" si="8"/>
        <v xml:space="preserve"> - </v>
      </c>
    </row>
    <row r="25" spans="1:9" ht="24.95" customHeight="1" x14ac:dyDescent="0.3">
      <c r="B25" s="14" t="s">
        <v>46</v>
      </c>
      <c r="C25" s="54">
        <f>IF(COUNTA(C6,C7,C8,C22,C23)&lt;5," - ",C23-C24)</f>
        <v>12154.875560065906</v>
      </c>
      <c r="D25" s="54">
        <f t="shared" ref="D25:G25" si="9">IF(COUNTA(D6,D7,D8,D22,D23)&lt;5," - ",D23-D24)</f>
        <v>13891.286354361044</v>
      </c>
      <c r="E25" s="54">
        <f t="shared" si="9"/>
        <v>15627.697148656123</v>
      </c>
      <c r="F25" s="54" t="str">
        <f t="shared" si="9"/>
        <v xml:space="preserve"> - </v>
      </c>
      <c r="G25" s="54" t="str">
        <f t="shared" si="9"/>
        <v xml:space="preserve"> - </v>
      </c>
    </row>
    <row r="26" spans="1:9" x14ac:dyDescent="0.3">
      <c r="A26" s="16"/>
      <c r="B26" s="16"/>
      <c r="C26" s="16"/>
      <c r="D26" s="16"/>
    </row>
    <row r="27" spans="1:9" x14ac:dyDescent="0.3">
      <c r="A27" s="11" t="s">
        <v>0</v>
      </c>
    </row>
    <row r="28" spans="1:9" ht="12.75" x14ac:dyDescent="0.3">
      <c r="I28" s="4"/>
    </row>
  </sheetData>
  <mergeCells count="2">
    <mergeCell ref="D3:G3"/>
    <mergeCell ref="B1:G1"/>
  </mergeCells>
  <phoneticPr fontId="3" type="noConversion"/>
  <hyperlinks>
    <hyperlink ref="I2" r:id="rId1" xr:uid="{00000000-0004-0000-0000-000000000000}"/>
    <hyperlink ref="I3" r:id="rId2" xr:uid="{00000000-0004-0000-0000-000001000000}"/>
  </hyperlinks>
  <printOptions horizontalCentered="1"/>
  <pageMargins left="0.5" right="0.5" top="0.75" bottom="0.5" header="0.5" footer="0.25"/>
  <pageSetup paperSize="9" scale="70" fitToHeight="0" orientation="portrait" r:id="rId3"/>
  <headerFooter scaleWithDoc="0">
    <oddFooter>&amp;L&amp;"Arial,Regular"&amp;8https://www.vertex42.com/Calculators/mortgage-calculators.html&amp;R&amp;"Arial,Regular"&amp;8© 2008 Vertex42 LLC</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22"/>
  <sheetViews>
    <sheetView showGridLines="0" zoomScaleNormal="100" workbookViewId="0"/>
  </sheetViews>
  <sheetFormatPr defaultColWidth="9.140625" defaultRowHeight="12.75" x14ac:dyDescent="0.2"/>
  <cols>
    <col min="1" max="1" width="2.85546875" style="26" customWidth="1"/>
    <col min="2" max="2" width="87.140625" style="35" customWidth="1"/>
    <col min="3" max="16384" width="9.140625" style="26"/>
  </cols>
  <sheetData>
    <row r="1" spans="2:3" ht="46.5" customHeight="1" x14ac:dyDescent="0.2">
      <c r="B1" s="25"/>
    </row>
    <row r="2" spans="2:3" s="29" customFormat="1" ht="15.75" x14ac:dyDescent="0.3">
      <c r="B2" s="27" t="s">
        <v>33</v>
      </c>
      <c r="C2" s="27"/>
    </row>
    <row r="3" spans="2:3" s="28" customFormat="1" ht="13.5" customHeight="1" x14ac:dyDescent="0.3">
      <c r="B3" s="30" t="s">
        <v>34</v>
      </c>
      <c r="C3" s="30"/>
    </row>
    <row r="4" spans="2:3" x14ac:dyDescent="0.2">
      <c r="B4" s="25"/>
    </row>
    <row r="5" spans="2:3" s="32" customFormat="1" ht="26.25" x14ac:dyDescent="0.4">
      <c r="B5" s="31" t="s">
        <v>35</v>
      </c>
    </row>
    <row r="6" spans="2:3" ht="75" x14ac:dyDescent="0.2">
      <c r="B6" s="33" t="s">
        <v>36</v>
      </c>
    </row>
    <row r="7" spans="2:3" ht="15" x14ac:dyDescent="0.2">
      <c r="B7" s="34"/>
    </row>
    <row r="8" spans="2:3" s="32" customFormat="1" ht="26.25" x14ac:dyDescent="0.4">
      <c r="B8" s="31" t="s">
        <v>37</v>
      </c>
    </row>
    <row r="9" spans="2:3" ht="30" x14ac:dyDescent="0.2">
      <c r="B9" s="33" t="s">
        <v>38</v>
      </c>
    </row>
    <row r="10" spans="2:3" ht="15" x14ac:dyDescent="0.2">
      <c r="B10" s="37" t="s">
        <v>37</v>
      </c>
    </row>
    <row r="11" spans="2:3" ht="15" x14ac:dyDescent="0.2">
      <c r="B11" s="34"/>
    </row>
    <row r="12" spans="2:3" s="32" customFormat="1" ht="26.25" x14ac:dyDescent="0.4">
      <c r="B12" s="31" t="s">
        <v>39</v>
      </c>
    </row>
    <row r="13" spans="2:3" ht="30" x14ac:dyDescent="0.2">
      <c r="B13" s="33" t="s">
        <v>40</v>
      </c>
    </row>
    <row r="14" spans="2:3" ht="15" x14ac:dyDescent="0.2">
      <c r="B14" s="37" t="s">
        <v>39</v>
      </c>
    </row>
    <row r="15" spans="2:3" ht="15" x14ac:dyDescent="0.2">
      <c r="B15" s="34"/>
    </row>
    <row r="16" spans="2:3" ht="21" x14ac:dyDescent="0.2">
      <c r="B16" s="31" t="s">
        <v>41</v>
      </c>
    </row>
    <row r="17" spans="2:2" ht="75" x14ac:dyDescent="0.2">
      <c r="B17" s="33" t="s">
        <v>42</v>
      </c>
    </row>
    <row r="18" spans="2:2" ht="15" x14ac:dyDescent="0.2">
      <c r="B18" s="34"/>
    </row>
    <row r="19" spans="2:2" s="32" customFormat="1" ht="26.25" x14ac:dyDescent="0.4">
      <c r="B19" s="31" t="s">
        <v>43</v>
      </c>
    </row>
    <row r="20" spans="2:2" ht="75" x14ac:dyDescent="0.2">
      <c r="B20" s="33" t="s">
        <v>47</v>
      </c>
    </row>
    <row r="21" spans="2:2" ht="15" x14ac:dyDescent="0.2">
      <c r="B21" s="34"/>
    </row>
    <row r="22" spans="2:2" ht="105" x14ac:dyDescent="0.2">
      <c r="B22" s="33" t="s">
        <v>44</v>
      </c>
    </row>
  </sheetData>
  <hyperlinks>
    <hyperlink ref="B14" r:id="rId1" xr:uid="{00000000-0004-0000-0100-000000000000}"/>
    <hyperlink ref="B10" r:id="rId2" xr:uid="{00000000-0004-0000-0100-000001000000}"/>
    <hyperlink ref="B2" r:id="rId3" xr:uid="{00000000-0004-0000-0100-000002000000}"/>
    <hyperlink ref="B3" r:id="rId4" xr:uid="{00000000-0004-0000-0100-000003000000}"/>
  </hyperlinks>
  <printOptions horizontalCentered="1"/>
  <pageMargins left="0.5" right="0.5" top="0.75" bottom="0.5" header="0.5" footer="0.25"/>
  <pageSetup paperSize="9" fitToHeight="0" orientation="portrait" r:id="rId5"/>
  <headerFooter scaleWithDoc="0">
    <oddFooter>&amp;L&amp;"Arial,Regular"&amp;8https://www.vertex42.com/Calculators/mortgage-calculators.html&amp;R&amp;"Arial,Regular"&amp;8© 2008 Vertex42 LLC</oddFooter>
  </headerFooter>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Calculateur de crédit hypothéca</vt:lpstr>
      <vt:lpstr>À propos</vt:lpstr>
      <vt:lpstr>'Calculateur de crédit hypothéca'!Print_Area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2018-11-30T01:36:00Z</dcterms:created>
  <dcterms:modified xsi:type="dcterms:W3CDTF">2019-07-12T09:07:49Z</dcterms:modified>
</cp:coreProperties>
</file>

<file path=docProps/custom.xml><?xml version="1.0" encoding="utf-8"?>
<Properties xmlns="http://schemas.openxmlformats.org/officeDocument/2006/custom-properties" xmlns:vt="http://schemas.openxmlformats.org/officeDocument/2006/docPropsVTypes"/>
</file>