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18"/>
  <workbookPr/>
  <mc:AlternateContent xmlns:mc="http://schemas.openxmlformats.org/markup-compatibility/2006">
    <mc:Choice Requires="x15">
      <x15ac:absPath xmlns:x15ac="http://schemas.microsoft.com/office/spreadsheetml/2010/11/ac" url="\\Deli\P2019\MSOFFICEUA\Templates\Phases\190604_Accessibility_Excel_Win32_WAC_FY19Q4_Batch12_3403266\05_from_fr-CA_market_adaptation\fr-FR\target\"/>
    </mc:Choice>
  </mc:AlternateContent>
  <xr:revisionPtr revIDLastSave="0" documentId="13_ncr:1_{B8D7298D-E286-4A30-9889-B2756DCE0139}" xr6:coauthVersionLast="43" xr6:coauthVersionMax="43" xr10:uidLastSave="{00000000-0000-0000-0000-000000000000}"/>
  <bookViews>
    <workbookView xWindow="-120" yWindow="-120" windowWidth="26040" windowHeight="16215" tabRatio="478" xr2:uid="{00000000-000D-0000-FFFF-FFFF00000000}"/>
  </bookViews>
  <sheets>
    <sheet name="Feuille de temps bihebdomadaire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9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E27" i="1"/>
  <c r="E29" i="1" s="1"/>
  <c r="F27" i="1"/>
  <c r="F29" i="1" s="1"/>
  <c r="D27" i="1"/>
  <c r="D29" i="1" s="1"/>
  <c r="C27" i="1"/>
  <c r="C29" i="1" s="1"/>
  <c r="G29" i="1" l="1"/>
  <c r="G27" i="1"/>
</calcChain>
</file>

<file path=xl/sharedStrings.xml><?xml version="1.0" encoding="utf-8"?>
<sst xmlns="http://schemas.openxmlformats.org/spreadsheetml/2006/main" count="37" uniqueCount="27">
  <si>
    <t>Nom de la société</t>
  </si>
  <si>
    <t>[Adresse postale] [Adresse 2] [Code postal] [Localité]</t>
  </si>
  <si>
    <t>Employé :</t>
  </si>
  <si>
    <t>Responsable :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</si>
  <si>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</si>
  <si>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</si>
  <si>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</si>
  <si>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</si>
  <si>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</si>
  <si>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</si>
  <si>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</si>
  <si>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</si>
  <si>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Signature de l’employé</t>
  </si>
  <si>
    <t>Signature du responsable</t>
  </si>
  <si>
    <t>Date</t>
  </si>
  <si>
    <t>Total</t>
  </si>
  <si>
    <t>Taux horaire</t>
  </si>
  <si>
    <t>Total de la paie</t>
  </si>
  <si>
    <t>Heures normales</t>
  </si>
  <si>
    <t>Heures supplémentaires</t>
  </si>
  <si>
    <t>Numéro de téléphone de l’employé :</t>
  </si>
  <si>
    <t>Début de la période de paie :</t>
  </si>
  <si>
    <t>Fin de la période de paie :</t>
  </si>
  <si>
    <t>Maladie</t>
  </si>
  <si>
    <t>Congés</t>
  </si>
  <si>
    <t>Feuille de temps hebdomadaire avec pauses</t>
  </si>
  <si>
    <t>Adresse courriel de l’employé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</si>
</sst>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\ &quot;€&quot;_-;\-* #,##0\ &quot;€&quot;_-;_-* &quot;-&quot;\ &quot;€&quot;_-;_-@_-"/>
    <numFmt numFmtId="165" formatCode="_(* #,##0_);_(* \(#,##0\);_(* &quot;-&quot;_);_(@_)"/>
    <numFmt numFmtId="166" formatCode="_(* #,##0.00_);_(* \(#,##0.00\);_(* &quot;-&quot;??_);_(@_)"/>
    <numFmt numFmtId="169" formatCode="#,##0.00\ [$$-C0C]"/>
  </numFmts>
  <fonts count="35" x14ac:knownFonts="1">
    <font>
      <sz val="10"/>
      <name val="Constantia"/>
      <family val="1"/>
      <scheme val="minor"/>
    </font>
    <font>
      <sz val="11"/>
      <color theme="1"/>
      <name val="Constantia"/>
      <family val="2"/>
      <scheme val="minor"/>
    </font>
    <font>
      <sz val="10"/>
      <name val="Arial"/>
      <family val="2"/>
    </font>
    <font>
      <sz val="10"/>
      <name val="Constantia"/>
      <family val="2"/>
      <scheme val="minor"/>
    </font>
    <font>
      <sz val="8"/>
      <name val="Constantia"/>
      <family val="2"/>
      <scheme val="minor"/>
    </font>
    <font>
      <sz val="8"/>
      <name val="Constantia"/>
      <family val="1"/>
      <scheme val="minor"/>
    </font>
    <font>
      <sz val="22"/>
      <color theme="6"/>
      <name val="Constantia"/>
      <family val="2"/>
      <scheme val="minor"/>
    </font>
    <font>
      <sz val="8"/>
      <color theme="6"/>
      <name val="Constantia"/>
      <family val="2"/>
      <scheme val="minor"/>
    </font>
    <font>
      <sz val="9"/>
      <color theme="6"/>
      <name val="Constantia"/>
      <family val="2"/>
      <scheme val="minor"/>
    </font>
    <font>
      <sz val="8"/>
      <color theme="8" tint="-0.249977111117893"/>
      <name val="Constantia"/>
      <family val="2"/>
      <scheme val="minor"/>
    </font>
    <font>
      <sz val="10"/>
      <color theme="1" tint="0.14999847407452621"/>
      <name val="Arial"/>
      <family val="2"/>
    </font>
    <font>
      <b/>
      <sz val="8"/>
      <color theme="1" tint="0.14999847407452621"/>
      <name val="Constantia"/>
      <family val="1"/>
      <scheme val="minor"/>
    </font>
    <font>
      <sz val="22"/>
      <color theme="7" tint="-0.249977111117893"/>
      <name val="Constantia"/>
      <family val="2"/>
      <scheme val="major"/>
    </font>
    <font>
      <sz val="8"/>
      <color theme="7" tint="-0.249977111117893"/>
      <name val="Constantia"/>
      <family val="2"/>
      <scheme val="minor"/>
    </font>
    <font>
      <sz val="10"/>
      <color theme="7" tint="-0.249977111117893"/>
      <name val="Arial"/>
      <family val="2"/>
    </font>
    <font>
      <sz val="10"/>
      <name val="Constantia"/>
      <family val="1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Constantia"/>
      <family val="2"/>
      <scheme val="minor"/>
    </font>
    <font>
      <b/>
      <sz val="13"/>
      <color theme="3"/>
      <name val="Constantia"/>
      <family val="2"/>
      <scheme val="minor"/>
    </font>
    <font>
      <b/>
      <sz val="11"/>
      <color theme="3"/>
      <name val="Constantia"/>
      <family val="2"/>
      <scheme val="minor"/>
    </font>
    <font>
      <sz val="11"/>
      <color rgb="FF006100"/>
      <name val="Constantia"/>
      <family val="2"/>
      <scheme val="minor"/>
    </font>
    <font>
      <sz val="11"/>
      <color rgb="FF9C0006"/>
      <name val="Constantia"/>
      <family val="2"/>
      <scheme val="minor"/>
    </font>
    <font>
      <sz val="11"/>
      <color rgb="FF9C5700"/>
      <name val="Constantia"/>
      <family val="2"/>
      <scheme val="minor"/>
    </font>
    <font>
      <sz val="11"/>
      <color rgb="FF3F3F76"/>
      <name val="Constantia"/>
      <family val="2"/>
      <scheme val="minor"/>
    </font>
    <font>
      <b/>
      <sz val="11"/>
      <color rgb="FF3F3F3F"/>
      <name val="Constantia"/>
      <family val="2"/>
      <scheme val="minor"/>
    </font>
    <font>
      <b/>
      <sz val="11"/>
      <color rgb="FFFA7D00"/>
      <name val="Constantia"/>
      <family val="2"/>
      <scheme val="minor"/>
    </font>
    <font>
      <sz val="11"/>
      <color rgb="FFFA7D00"/>
      <name val="Constantia"/>
      <family val="2"/>
      <scheme val="minor"/>
    </font>
    <font>
      <b/>
      <sz val="11"/>
      <color theme="0"/>
      <name val="Constantia"/>
      <family val="2"/>
      <scheme val="minor"/>
    </font>
    <font>
      <sz val="11"/>
      <color rgb="FFFF0000"/>
      <name val="Constantia"/>
      <family val="2"/>
      <scheme val="minor"/>
    </font>
    <font>
      <i/>
      <sz val="11"/>
      <color rgb="FF7F7F7F"/>
      <name val="Constantia"/>
      <family val="2"/>
      <scheme val="minor"/>
    </font>
    <font>
      <b/>
      <sz val="11"/>
      <color theme="1"/>
      <name val="Constantia"/>
      <family val="2"/>
      <scheme val="minor"/>
    </font>
    <font>
      <sz val="11"/>
      <color theme="0"/>
      <name val="Constantia"/>
      <family val="2"/>
      <scheme val="minor"/>
    </font>
    <font>
      <b/>
      <sz val="8"/>
      <color theme="0"/>
      <name val="Constantia"/>
      <family val="1"/>
      <scheme val="minor"/>
    </font>
    <font>
      <b/>
      <sz val="8"/>
      <name val="Constantia"/>
      <family val="1"/>
      <scheme val="minor"/>
    </font>
    <font>
      <b/>
      <sz val="8"/>
      <color theme="1"/>
      <name val="Constantia"/>
      <family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14" applyNumberFormat="0" applyAlignment="0" applyProtection="0"/>
    <xf numFmtId="0" fontId="24" fillId="8" borderId="15" applyNumberFormat="0" applyAlignment="0" applyProtection="0"/>
    <xf numFmtId="0" fontId="25" fillId="8" borderId="14" applyNumberFormat="0" applyAlignment="0" applyProtection="0"/>
    <xf numFmtId="0" fontId="26" fillId="0" borderId="16" applyNumberFormat="0" applyFill="0" applyAlignment="0" applyProtection="0"/>
    <xf numFmtId="0" fontId="27" fillId="9" borderId="17" applyNumberFormat="0" applyAlignment="0" applyProtection="0"/>
    <xf numFmtId="0" fontId="28" fillId="0" borderId="0" applyNumberFormat="0" applyFill="0" applyBorder="0" applyAlignment="0" applyProtection="0"/>
    <xf numFmtId="0" fontId="15" fillId="10" borderId="1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4">
    <xf numFmtId="0" fontId="0" fillId="0" borderId="0" xfId="0"/>
    <xf numFmtId="0" fontId="3" fillId="0" borderId="0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6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horizontal="left" vertical="center" indent="1"/>
    </xf>
    <xf numFmtId="0" fontId="10" fillId="0" borderId="0" xfId="0" applyFont="1"/>
    <xf numFmtId="0" fontId="13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6" xfId="0" applyFont="1" applyBorder="1"/>
    <xf numFmtId="0" fontId="14" fillId="0" borderId="0" xfId="0" applyFont="1"/>
    <xf numFmtId="0" fontId="13" fillId="0" borderId="8" xfId="0" applyFont="1" applyFill="1" applyBorder="1" applyAlignment="1">
      <alignment horizontal="left" vertical="top"/>
    </xf>
    <xf numFmtId="0" fontId="14" fillId="0" borderId="0" xfId="0" applyFont="1" applyAlignment="1">
      <alignment vertical="top"/>
    </xf>
    <xf numFmtId="0" fontId="13" fillId="0" borderId="8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indent="1"/>
    </xf>
    <xf numFmtId="14" fontId="13" fillId="0" borderId="9" xfId="0" applyNumberFormat="1" applyFont="1" applyFill="1" applyBorder="1" applyAlignment="1">
      <alignment horizontal="right" vertical="center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11" fillId="2" borderId="3" xfId="0" applyNumberFormat="1" applyFont="1" applyFill="1" applyBorder="1" applyAlignment="1">
      <alignment horizontal="right" vertical="center" indent="1"/>
    </xf>
    <xf numFmtId="2" fontId="11" fillId="2" borderId="4" xfId="0" applyNumberFormat="1" applyFont="1" applyFill="1" applyBorder="1" applyAlignment="1">
      <alignment horizontal="right" vertical="center" indent="1"/>
    </xf>
    <xf numFmtId="2" fontId="11" fillId="2" borderId="2" xfId="0" applyNumberFormat="1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indent="1"/>
    </xf>
    <xf numFmtId="14" fontId="13" fillId="0" borderId="8" xfId="0" applyNumberFormat="1" applyFont="1" applyFill="1" applyBorder="1" applyAlignment="1">
      <alignment horizontal="left" vertical="top"/>
    </xf>
    <xf numFmtId="14" fontId="13" fillId="0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2" fontId="5" fillId="0" borderId="0" xfId="0" applyNumberFormat="1" applyFont="1" applyAlignment="1">
      <alignment horizontal="right" vertical="center" indent="1"/>
    </xf>
    <xf numFmtId="0" fontId="33" fillId="0" borderId="5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14" fontId="5" fillId="0" borderId="0" xfId="0" applyNumberFormat="1" applyFont="1" applyAlignment="1">
      <alignment horizontal="right" vertical="center" indent="1"/>
    </xf>
    <xf numFmtId="0" fontId="13" fillId="0" borderId="8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1"/>
    </xf>
    <xf numFmtId="0" fontId="12" fillId="0" borderId="6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wrapText="1" indent="1"/>
    </xf>
    <xf numFmtId="0" fontId="13" fillId="0" borderId="7" xfId="0" applyFont="1" applyFill="1" applyBorder="1" applyAlignment="1">
      <alignment horizontal="left" vertical="center" indent="1"/>
    </xf>
    <xf numFmtId="0" fontId="13" fillId="0" borderId="8" xfId="0" applyFont="1" applyFill="1" applyBorder="1" applyAlignment="1">
      <alignment horizontal="left" vertical="center" indent="1"/>
    </xf>
    <xf numFmtId="0" fontId="13" fillId="0" borderId="8" xfId="0" applyFont="1" applyFill="1" applyBorder="1" applyAlignment="1">
      <alignment horizontal="right" vertical="center" indent="1"/>
    </xf>
    <xf numFmtId="0" fontId="13" fillId="0" borderId="9" xfId="0" applyFont="1" applyFill="1" applyBorder="1" applyAlignment="1">
      <alignment horizontal="right" vertical="center" indent="1"/>
    </xf>
    <xf numFmtId="169" fontId="32" fillId="3" borderId="4" xfId="1" applyNumberFormat="1" applyFont="1" applyFill="1" applyBorder="1" applyAlignment="1">
      <alignment horizontal="right" vertical="center" indent="1"/>
    </xf>
    <xf numFmtId="169" fontId="32" fillId="3" borderId="2" xfId="1" applyNumberFormat="1" applyFont="1" applyFill="1" applyBorder="1" applyAlignment="1">
      <alignment horizontal="right" vertical="center" indent="1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2" builtinId="3" customBuiltin="1"/>
    <cellStyle name="Milliers [0]" xfId="3" builtinId="6" customBuiltin="1"/>
    <cellStyle name="Monétaire" xfId="1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family val="1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family val="1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family val="1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family val="1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family val="1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family val="1"/>
        <scheme val="minor"/>
      </font>
      <numFmt numFmtId="168" formatCode="dd/mm/yyyy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8"/>
        <name val="Constantia"/>
        <family val="1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family val="1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family val="1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Constantia"/>
        <family val="1"/>
        <scheme val="minor"/>
      </font>
      <alignment vertical="center" textRotation="0" wrapText="0" indent="0" justifyLastLine="0" shrinkToFit="0" readingOrder="0"/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Style de tableau 1" pivot="0" count="6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2:G27" totalsRowCount="1" headerRowDxfId="16" dataDxfId="15" totalsRowDxfId="14">
  <autoFilter ref="A12:G26" xr:uid="{00000000-0009-0000-0100-000001000000}"/>
  <tableColumns count="7">
    <tableColumn id="1" xr3:uid="{00000000-0010-0000-0000-000001000000}" name="Jour" dataDxfId="13" totalsRowDxfId="12"/>
    <tableColumn id="3" xr3:uid="{00000000-0010-0000-0000-000003000000}" name="Date" totalsRowLabel="Total" dataDxfId="11" totalsRowDxfId="10" dataCellStyle="Normal"/>
    <tableColumn id="4" xr3:uid="{00000000-0010-0000-0000-000004000000}" name="Heures normales" totalsRowFunction="sum" dataDxfId="9" totalsRowDxfId="8"/>
    <tableColumn id="5" xr3:uid="{00000000-0010-0000-0000-000005000000}" name="Heures supplémentaires" totalsRowFunction="sum" dataDxfId="7" totalsRowDxfId="6"/>
    <tableColumn id="13" xr3:uid="{00000000-0010-0000-0000-00000D000000}" name="Maladie" totalsRowFunction="sum" dataDxfId="5" totalsRowDxfId="4"/>
    <tableColumn id="12" xr3:uid="{00000000-0010-0000-0000-00000C000000}" name="Congés" totalsRowFunction="sum" dataDxfId="3" totalsRowDxfId="2"/>
    <tableColumn id="11" xr3:uid="{00000000-0010-0000-0000-00000B000000}" name="Total" totalsRowFunction="sum" dataDxfId="1" totalsRowDxfId="0">
      <calculatedColumnFormula>IF(SUM(C13:F13)&gt;24,"Vous avez entré plus de 24 heures.",SUM(C13:F13))</calculatedColumnFormula>
    </tableColumn>
  </tableColumns>
  <tableStyleInfo name="Style de tableau 1" showFirstColumn="1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O35"/>
  <sheetViews>
    <sheetView showGridLines="0" showZeros="0" tabSelected="1" workbookViewId="0">
      <selection sqref="A1:G1"/>
    </sheetView>
  </sheetViews>
  <sheetFormatPr baseColWidth="10" defaultColWidth="9.140625" defaultRowHeight="12.75" x14ac:dyDescent="0.2"/>
  <cols>
    <col min="1" max="1" width="14.140625" customWidth="1"/>
    <col min="2" max="7" width="22.28515625" customWidth="1"/>
    <col min="8" max="10" width="9.28515625" customWidth="1"/>
    <col min="11" max="11" width="14.28515625" customWidth="1"/>
  </cols>
  <sheetData>
    <row r="1" spans="1:15" ht="31.35" customHeight="1" x14ac:dyDescent="0.2">
      <c r="A1" s="46" t="s">
        <v>0</v>
      </c>
      <c r="B1" s="46"/>
      <c r="C1" s="46"/>
      <c r="D1" s="46"/>
      <c r="E1" s="46"/>
      <c r="F1" s="46"/>
      <c r="G1" s="46"/>
      <c r="H1" s="6"/>
      <c r="I1" s="6"/>
      <c r="J1" s="6"/>
      <c r="K1" s="6"/>
      <c r="L1" s="6"/>
      <c r="M1" s="6"/>
      <c r="N1" s="7"/>
      <c r="O1" s="6"/>
    </row>
    <row r="2" spans="1:15" s="5" customFormat="1" ht="24.75" customHeight="1" x14ac:dyDescent="0.2">
      <c r="A2" s="47" t="s">
        <v>1</v>
      </c>
      <c r="B2" s="47"/>
      <c r="C2" s="47"/>
      <c r="D2" s="47"/>
      <c r="E2" s="47"/>
      <c r="F2" s="13"/>
      <c r="G2" s="14" t="s">
        <v>25</v>
      </c>
      <c r="H2" s="8"/>
      <c r="I2" s="8"/>
      <c r="J2" s="8"/>
      <c r="K2" s="8"/>
      <c r="L2" s="8"/>
      <c r="M2" s="8"/>
      <c r="N2" s="8"/>
    </row>
    <row r="3" spans="1:15" s="2" customFormat="1" ht="12" customHeight="1" x14ac:dyDescent="0.2">
      <c r="A3" s="12"/>
      <c r="B3" s="12"/>
      <c r="C3" s="12"/>
      <c r="D3" s="15"/>
      <c r="E3" s="15"/>
      <c r="F3" s="15"/>
      <c r="G3" s="15"/>
    </row>
    <row r="4" spans="1:15" s="2" customFormat="1" ht="12" customHeight="1" x14ac:dyDescent="0.2">
      <c r="A4" s="12"/>
      <c r="B4" s="12"/>
      <c r="C4" s="12"/>
      <c r="D4" s="15"/>
      <c r="E4" s="15"/>
      <c r="F4" s="15"/>
      <c r="G4" s="15"/>
    </row>
    <row r="5" spans="1:15" s="2" customFormat="1" ht="12" customHeight="1" x14ac:dyDescent="0.2">
      <c r="A5" s="12"/>
      <c r="B5" s="12"/>
      <c r="C5" s="12"/>
      <c r="D5" s="15"/>
      <c r="E5" s="15"/>
      <c r="F5" s="15"/>
      <c r="G5" s="15"/>
    </row>
    <row r="6" spans="1:15" s="3" customFormat="1" ht="12" customHeight="1" x14ac:dyDescent="0.2">
      <c r="A6" s="16"/>
      <c r="B6" s="16"/>
      <c r="C6" s="16"/>
      <c r="D6" s="13"/>
      <c r="E6" s="13"/>
      <c r="F6" s="16"/>
      <c r="G6" s="16"/>
    </row>
    <row r="7" spans="1:15" s="3" customFormat="1" ht="20.100000000000001" customHeight="1" x14ac:dyDescent="0.2">
      <c r="A7" s="48" t="s">
        <v>2</v>
      </c>
      <c r="B7" s="49"/>
      <c r="C7" s="50"/>
      <c r="D7" s="51"/>
      <c r="E7" s="48" t="s">
        <v>20</v>
      </c>
      <c r="F7" s="49"/>
      <c r="G7" s="42"/>
      <c r="J7" s="4"/>
      <c r="K7" s="4"/>
    </row>
    <row r="8" spans="1:15" s="3" customFormat="1" ht="20.100000000000001" customHeight="1" x14ac:dyDescent="0.2">
      <c r="A8" s="48" t="s">
        <v>26</v>
      </c>
      <c r="B8" s="49"/>
      <c r="C8" s="50"/>
      <c r="D8" s="51"/>
      <c r="E8" s="48" t="s">
        <v>21</v>
      </c>
      <c r="F8" s="49"/>
      <c r="G8" s="24">
        <v>45658</v>
      </c>
    </row>
    <row r="9" spans="1:15" ht="20.100000000000001" customHeight="1" x14ac:dyDescent="0.2">
      <c r="A9" s="48" t="s">
        <v>3</v>
      </c>
      <c r="B9" s="49"/>
      <c r="C9" s="50"/>
      <c r="D9" s="51"/>
      <c r="E9" s="48" t="s">
        <v>22</v>
      </c>
      <c r="F9" s="49"/>
      <c r="G9" s="24">
        <f>IF($G$8="","",$G$8+13)</f>
        <v>45671</v>
      </c>
    </row>
    <row r="10" spans="1:15" ht="14.1" customHeight="1" x14ac:dyDescent="0.2">
      <c r="A10" s="10"/>
      <c r="B10" s="10"/>
      <c r="C10" s="31"/>
      <c r="D10" s="32"/>
      <c r="E10" s="32"/>
      <c r="F10" s="31"/>
      <c r="G10" s="31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35" t="s">
        <v>4</v>
      </c>
      <c r="B12" s="35" t="s">
        <v>14</v>
      </c>
      <c r="C12" s="35" t="s">
        <v>18</v>
      </c>
      <c r="D12" s="35" t="s">
        <v>19</v>
      </c>
      <c r="E12" s="35" t="s">
        <v>23</v>
      </c>
      <c r="F12" s="35" t="s">
        <v>24</v>
      </c>
      <c r="G12" s="35" t="s">
        <v>15</v>
      </c>
    </row>
    <row r="13" spans="1:15" s="3" customFormat="1" ht="20.100000000000001" customHeight="1" x14ac:dyDescent="0.2">
      <c r="A13" s="36" t="s">
        <v>5</v>
      </c>
      <c r="B13" s="43">
        <f>G8</f>
        <v>45658</v>
      </c>
      <c r="C13" s="37">
        <v>8</v>
      </c>
      <c r="D13" s="37"/>
      <c r="E13" s="37"/>
      <c r="F13" s="37"/>
      <c r="G13" s="37">
        <f>IF(SUM(C13:F13)&gt;24,"Vous avez entré plus de 24 heures.",SUM(C13:F13))</f>
        <v>8</v>
      </c>
    </row>
    <row r="14" spans="1:15" s="3" customFormat="1" ht="20.100000000000001" customHeight="1" x14ac:dyDescent="0.2">
      <c r="A14" s="36" t="s">
        <v>6</v>
      </c>
      <c r="B14" s="43">
        <f>IF($G$8="","",$G$8+1)</f>
        <v>45659</v>
      </c>
      <c r="C14" s="37">
        <v>8</v>
      </c>
      <c r="D14" s="37">
        <v>2</v>
      </c>
      <c r="E14" s="37"/>
      <c r="F14" s="37"/>
      <c r="G14" s="37">
        <f t="shared" ref="G14:G26" si="0">IF(SUM(C14:F14)&gt;24,"Vous avez entré plus de 24 heures.",SUM(C14:F14))</f>
        <v>10</v>
      </c>
    </row>
    <row r="15" spans="1:15" s="3" customFormat="1" ht="20.100000000000001" customHeight="1" x14ac:dyDescent="0.2">
      <c r="A15" s="36" t="s">
        <v>7</v>
      </c>
      <c r="B15" s="43">
        <f>IF($G$8="","",$G$8+2)</f>
        <v>45660</v>
      </c>
      <c r="C15" s="37"/>
      <c r="D15" s="37"/>
      <c r="E15" s="37">
        <v>8</v>
      </c>
      <c r="F15" s="37"/>
      <c r="G15" s="37">
        <f t="shared" si="0"/>
        <v>8</v>
      </c>
    </row>
    <row r="16" spans="1:15" s="3" customFormat="1" ht="20.100000000000001" customHeight="1" x14ac:dyDescent="0.2">
      <c r="A16" s="36" t="s">
        <v>8</v>
      </c>
      <c r="B16" s="43">
        <f>IF($G$8="","",$G$8+3)</f>
        <v>45661</v>
      </c>
      <c r="C16" s="37"/>
      <c r="D16" s="37"/>
      <c r="E16" s="37"/>
      <c r="F16" s="37">
        <v>8</v>
      </c>
      <c r="G16" s="37">
        <f t="shared" si="0"/>
        <v>8</v>
      </c>
    </row>
    <row r="17" spans="1:7" s="3" customFormat="1" ht="20.100000000000001" customHeight="1" x14ac:dyDescent="0.2">
      <c r="A17" s="36" t="s">
        <v>9</v>
      </c>
      <c r="B17" s="43">
        <f>IF($G$8="","",$G$8+4)</f>
        <v>45662</v>
      </c>
      <c r="C17" s="37"/>
      <c r="D17" s="37"/>
      <c r="E17" s="37"/>
      <c r="F17" s="37"/>
      <c r="G17" s="37">
        <f t="shared" si="0"/>
        <v>0</v>
      </c>
    </row>
    <row r="18" spans="1:7" s="3" customFormat="1" ht="20.100000000000001" customHeight="1" x14ac:dyDescent="0.2">
      <c r="A18" s="36" t="s">
        <v>10</v>
      </c>
      <c r="B18" s="43">
        <f>IF($G$8="","",$G$8+5)</f>
        <v>45663</v>
      </c>
      <c r="C18" s="37"/>
      <c r="D18" s="37"/>
      <c r="E18" s="37"/>
      <c r="F18" s="37"/>
      <c r="G18" s="37">
        <f t="shared" si="0"/>
        <v>0</v>
      </c>
    </row>
    <row r="19" spans="1:7" s="3" customFormat="1" ht="20.100000000000001" customHeight="1" x14ac:dyDescent="0.2">
      <c r="A19" s="36" t="s">
        <v>11</v>
      </c>
      <c r="B19" s="43">
        <f>IF($G$8="","",$G$8+6)</f>
        <v>45664</v>
      </c>
      <c r="C19" s="37"/>
      <c r="D19" s="37"/>
      <c r="E19" s="37"/>
      <c r="F19" s="37"/>
      <c r="G19" s="37">
        <f t="shared" si="0"/>
        <v>0</v>
      </c>
    </row>
    <row r="20" spans="1:7" s="3" customFormat="1" ht="20.100000000000001" customHeight="1" x14ac:dyDescent="0.2">
      <c r="A20" s="36" t="s">
        <v>5</v>
      </c>
      <c r="B20" s="43">
        <f>IF($G$8="","",$G$8+7)</f>
        <v>45665</v>
      </c>
      <c r="C20" s="37"/>
      <c r="D20" s="37"/>
      <c r="E20" s="37"/>
      <c r="F20" s="37"/>
      <c r="G20" s="37">
        <f t="shared" si="0"/>
        <v>0</v>
      </c>
    </row>
    <row r="21" spans="1:7" s="3" customFormat="1" ht="20.100000000000001" customHeight="1" x14ac:dyDescent="0.2">
      <c r="A21" s="36" t="s">
        <v>6</v>
      </c>
      <c r="B21" s="43">
        <f>IF($G$8="","",$G$8+8)</f>
        <v>45666</v>
      </c>
      <c r="C21" s="37"/>
      <c r="D21" s="37"/>
      <c r="E21" s="37"/>
      <c r="F21" s="37"/>
      <c r="G21" s="37">
        <f t="shared" si="0"/>
        <v>0</v>
      </c>
    </row>
    <row r="22" spans="1:7" s="3" customFormat="1" ht="20.100000000000001" customHeight="1" x14ac:dyDescent="0.2">
      <c r="A22" s="36" t="s">
        <v>7</v>
      </c>
      <c r="B22" s="43">
        <f>IF($G$8="","",$G$8+9)</f>
        <v>45667</v>
      </c>
      <c r="C22" s="37"/>
      <c r="D22" s="37"/>
      <c r="E22" s="37"/>
      <c r="F22" s="37"/>
      <c r="G22" s="37">
        <f t="shared" si="0"/>
        <v>0</v>
      </c>
    </row>
    <row r="23" spans="1:7" s="3" customFormat="1" ht="20.100000000000001" customHeight="1" x14ac:dyDescent="0.2">
      <c r="A23" s="36" t="s">
        <v>8</v>
      </c>
      <c r="B23" s="43">
        <f>IF($G$8="","",$G$8+10)</f>
        <v>45668</v>
      </c>
      <c r="C23" s="37"/>
      <c r="D23" s="37"/>
      <c r="E23" s="37"/>
      <c r="F23" s="37"/>
      <c r="G23" s="37">
        <f t="shared" si="0"/>
        <v>0</v>
      </c>
    </row>
    <row r="24" spans="1:7" s="3" customFormat="1" ht="20.100000000000001" customHeight="1" x14ac:dyDescent="0.2">
      <c r="A24" s="36" t="s">
        <v>9</v>
      </c>
      <c r="B24" s="43">
        <f>IF($G$8="","",$G$8+11)</f>
        <v>45669</v>
      </c>
      <c r="C24" s="37"/>
      <c r="D24" s="37"/>
      <c r="E24" s="37"/>
      <c r="F24" s="37"/>
      <c r="G24" s="37">
        <f t="shared" si="0"/>
        <v>0</v>
      </c>
    </row>
    <row r="25" spans="1:7" s="3" customFormat="1" ht="20.100000000000001" customHeight="1" x14ac:dyDescent="0.2">
      <c r="A25" s="36" t="s">
        <v>10</v>
      </c>
      <c r="B25" s="43">
        <f>IF($G$8="","",$G$8+12)</f>
        <v>45670</v>
      </c>
      <c r="C25" s="37"/>
      <c r="D25" s="37"/>
      <c r="E25" s="37"/>
      <c r="F25" s="37"/>
      <c r="G25" s="37">
        <f t="shared" si="0"/>
        <v>0</v>
      </c>
    </row>
    <row r="26" spans="1:7" s="3" customFormat="1" ht="20.100000000000001" customHeight="1" x14ac:dyDescent="0.2">
      <c r="A26" s="36" t="s">
        <v>11</v>
      </c>
      <c r="B26" s="43">
        <f>IF($G$8="","",$G$8+13)</f>
        <v>45671</v>
      </c>
      <c r="C26" s="37"/>
      <c r="D26" s="37"/>
      <c r="E26" s="37"/>
      <c r="F26" s="37"/>
      <c r="G26" s="37">
        <f t="shared" si="0"/>
        <v>0</v>
      </c>
    </row>
    <row r="27" spans="1:7" s="3" customFormat="1" ht="20.100000000000001" customHeight="1" thickBot="1" x14ac:dyDescent="0.25">
      <c r="A27" s="38"/>
      <c r="B27" s="30" t="s">
        <v>15</v>
      </c>
      <c r="C27" s="25">
        <f>SUBTOTAL(109,Tableau1[Heures normales])</f>
        <v>16</v>
      </c>
      <c r="D27" s="25">
        <f>SUBTOTAL(109,Tableau1[Heures supplémentaires])</f>
        <v>2</v>
      </c>
      <c r="E27" s="25">
        <f>SUBTOTAL(109,Tableau1[Maladie])</f>
        <v>8</v>
      </c>
      <c r="F27" s="25">
        <f>SUBTOTAL(109,Tableau1[Congés])</f>
        <v>8</v>
      </c>
      <c r="G27" s="25">
        <f>SUBTOTAL(109,Tableau1[Total])</f>
        <v>34</v>
      </c>
    </row>
    <row r="28" spans="1:7" s="3" customFormat="1" ht="19.5" customHeight="1" thickBot="1" x14ac:dyDescent="0.25">
      <c r="A28" s="39"/>
      <c r="B28" s="29" t="s">
        <v>16</v>
      </c>
      <c r="C28" s="26">
        <v>10</v>
      </c>
      <c r="D28" s="27">
        <v>15</v>
      </c>
      <c r="E28" s="27">
        <v>10</v>
      </c>
      <c r="F28" s="27">
        <v>10</v>
      </c>
      <c r="G28" s="28"/>
    </row>
    <row r="29" spans="1:7" s="3" customFormat="1" ht="19.5" customHeight="1" x14ac:dyDescent="0.2">
      <c r="A29" s="40"/>
      <c r="B29" s="41" t="s">
        <v>17</v>
      </c>
      <c r="C29" s="52">
        <f>SUM(C28*Tableau1[[#Totals],[Heures normales]])</f>
        <v>160</v>
      </c>
      <c r="D29" s="52">
        <f>SUM(D28*Tableau1[[#Totals],[Heures supplémentaires]])</f>
        <v>30</v>
      </c>
      <c r="E29" s="52">
        <f>SUM(E28*Tableau1[[#Totals],[Maladie]])</f>
        <v>80</v>
      </c>
      <c r="F29" s="52">
        <f>SUM(F28*Tableau1[[#Totals],[Congés]])</f>
        <v>80</v>
      </c>
      <c r="G29" s="53">
        <f>SUM(C29:F29)</f>
        <v>350</v>
      </c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7"/>
      <c r="B33" s="17"/>
      <c r="C33" s="17"/>
      <c r="D33" s="17"/>
      <c r="E33" s="18"/>
      <c r="F33" s="17"/>
      <c r="G33" s="17"/>
    </row>
    <row r="34" spans="1:7" s="9" customFormat="1" ht="27.95" customHeight="1" x14ac:dyDescent="0.2">
      <c r="A34" s="44" t="s">
        <v>12</v>
      </c>
      <c r="B34" s="44"/>
      <c r="C34" s="19"/>
      <c r="D34" s="19"/>
      <c r="E34" s="20"/>
      <c r="F34" s="21" t="s">
        <v>14</v>
      </c>
      <c r="G34" s="33"/>
    </row>
    <row r="35" spans="1:7" s="9" customFormat="1" ht="20.100000000000001" customHeight="1" x14ac:dyDescent="0.2">
      <c r="A35" s="45" t="s">
        <v>13</v>
      </c>
      <c r="B35" s="45"/>
      <c r="C35" s="22"/>
      <c r="D35" s="22"/>
      <c r="E35" s="20"/>
      <c r="F35" s="23" t="s">
        <v>14</v>
      </c>
      <c r="G35" s="34"/>
    </row>
  </sheetData>
  <mergeCells count="13">
    <mergeCell ref="A34:B34"/>
    <mergeCell ref="A35:B35"/>
    <mergeCell ref="A1:G1"/>
    <mergeCell ref="A2:E2"/>
    <mergeCell ref="E8:F8"/>
    <mergeCell ref="E9:F9"/>
    <mergeCell ref="A7:B7"/>
    <mergeCell ref="A8:B8"/>
    <mergeCell ref="A9:B9"/>
    <mergeCell ref="C7:D7"/>
    <mergeCell ref="C8:D8"/>
    <mergeCell ref="C9:D9"/>
    <mergeCell ref="E7:F7"/>
  </mergeCells>
  <phoneticPr fontId="0" type="noConversion"/>
  <printOptions horizontalCentered="1"/>
  <pageMargins left="0.5" right="0.5" top="0.75" bottom="0.75" header="0.5" footer="0"/>
  <pageSetup paperSize="9" scale="84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de temps bihebdomadaire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2017-09-11T06:09:16Z</dcterms:created>
  <dcterms:modified xsi:type="dcterms:W3CDTF">2019-06-20T03:59:51Z</dcterms:modified>
</cp:coreProperties>
</file>