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11"/>
  <workbookPr filterPrivacy="1"/>
  <xr:revisionPtr revIDLastSave="0" documentId="13_ncr:1_{F27AB81C-0459-41C4-A311-4F563163042B}" xr6:coauthVersionLast="36" xr6:coauthVersionMax="36" xr10:uidLastSave="{00000000-0000-0000-0000-000000000000}"/>
  <bookViews>
    <workbookView xWindow="930" yWindow="0" windowWidth="28800" windowHeight="13365" activeTab="2" xr2:uid="{83E43DC8-C7A0-4A4D-AAF4-DA46DABAE971}"/>
  </bookViews>
  <sheets>
    <sheet name="Suivi de projet" sheetId="4" r:id="rId1"/>
    <sheet name="Diagramme de projet" sheetId="5" r:id="rId2"/>
    <sheet name="À propos" sheetId="3" r:id="rId3"/>
    <sheet name="Données dynamiques masquées" sheetId="2" state="hidden" r:id="rId4"/>
  </sheets>
  <definedNames>
    <definedName name="Date_Début">'Suivi de projet'!$D$2</definedName>
    <definedName name="Date_Fin">'Suivi de projet'!$D$3</definedName>
    <definedName name="Durée">Jalons[Durée de la tâche]</definedName>
    <definedName name="_xlnm.Print_Titles" localSheetId="0">'Suivi de projet'!$4:$5</definedName>
    <definedName name="IncrémentDéfilement">Jalons[Position]</definedName>
    <definedName name="Jalon">Jalons[Jalon/Activité]</definedName>
    <definedName name="JourDébut">Jalons[Jour de début]</definedName>
    <definedName name="TableauDateDébut">Jalons[Date de début]</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4" l="1"/>
  <c r="E8" i="4"/>
  <c r="E9" i="4"/>
  <c r="E10" i="4"/>
  <c r="E11" i="4"/>
  <c r="E12" i="4"/>
  <c r="E13" i="4"/>
  <c r="E14" i="4"/>
  <c r="E15" i="4"/>
  <c r="E16" i="4"/>
  <c r="E17" i="4"/>
  <c r="E18" i="4"/>
  <c r="E19" i="4"/>
  <c r="E20" i="4"/>
  <c r="C20" i="4" l="1"/>
  <c r="C19" i="4"/>
  <c r="C18" i="4"/>
  <c r="C17" i="4"/>
  <c r="C16" i="4"/>
  <c r="C15" i="4"/>
  <c r="C14" i="4"/>
  <c r="C13" i="4"/>
  <c r="C12" i="4"/>
  <c r="C11" i="4"/>
  <c r="C10" i="4"/>
  <c r="C9" i="4"/>
  <c r="C8" i="4"/>
  <c r="C7" i="4"/>
  <c r="B6" i="2"/>
  <c r="C10" i="2" l="1"/>
  <c r="C8" i="2"/>
  <c r="C9" i="2"/>
  <c r="D7" i="4"/>
  <c r="C7" i="2"/>
  <c r="F21" i="4"/>
  <c r="G21" i="4" s="1"/>
  <c r="C6" i="4" l="1"/>
  <c r="C6" i="2" s="1"/>
  <c r="B10" i="2"/>
  <c r="B9" i="2"/>
  <c r="B8" i="2"/>
  <c r="F7" i="4" l="1"/>
  <c r="G7" i="4" s="1"/>
  <c r="D8" i="4"/>
  <c r="F8" i="4" s="1"/>
  <c r="G8" i="4" s="1"/>
  <c r="D6" i="4"/>
  <c r="F6" i="4" l="1"/>
  <c r="D15" i="4"/>
  <c r="D9" i="4"/>
  <c r="F9" i="4" s="1"/>
  <c r="G9" i="4" s="1"/>
  <c r="B7" i="2"/>
  <c r="F15" i="4" l="1"/>
  <c r="G15" i="4" s="1"/>
  <c r="D16" i="4"/>
  <c r="D10" i="4"/>
  <c r="F10" i="4" s="1"/>
  <c r="G10" i="4" s="1"/>
  <c r="F16" i="4" l="1"/>
  <c r="G16" i="4" s="1"/>
  <c r="D11" i="4"/>
  <c r="D14" i="4"/>
  <c r="G6" i="4"/>
  <c r="F14" i="4" l="1"/>
  <c r="G14" i="4" s="1"/>
  <c r="F11" i="4"/>
  <c r="G11" i="4" s="1"/>
  <c r="D12" i="4"/>
  <c r="F12" i="4" l="1"/>
  <c r="G12" i="4" s="1"/>
  <c r="D13" i="4"/>
  <c r="F13" i="4" l="1"/>
  <c r="G13" i="4" s="1"/>
  <c r="D17" i="4"/>
  <c r="F17" i="4" s="1"/>
  <c r="G17" i="4" s="1"/>
  <c r="D20" i="4" l="1"/>
  <c r="F20" i="4" s="1"/>
  <c r="G20" i="4" s="1"/>
  <c r="D18" i="4" l="1"/>
  <c r="F18" i="4" s="1"/>
  <c r="G18" i="4" s="1"/>
  <c r="D2" i="4" l="1"/>
  <c r="D19" i="4"/>
  <c r="D3" i="4" l="1"/>
  <c r="F19" i="4"/>
  <c r="G19" i="4" s="1"/>
  <c r="D10" i="2"/>
  <c r="D6" i="2" l="1"/>
  <c r="D9" i="2"/>
  <c r="D8" i="2"/>
  <c r="D7" i="2"/>
  <c r="E10" i="2" l="1"/>
  <c r="E6" i="2"/>
  <c r="E9" i="2"/>
  <c r="E8" i="2"/>
  <c r="E7" i="2"/>
</calcChain>
</file>

<file path=xl/sharedStrings.xml><?xml version="1.0" encoding="utf-8"?>
<sst xmlns="http://schemas.openxmlformats.org/spreadsheetml/2006/main" count="43" uniqueCount="42">
  <si>
    <t>Vous pouvez entrer la date de début manuellement dans la cellule D2, ou utiliser l’exemple de formule du modèle pour rechercher la date la plus proche dans la colonne Jalon du tableau de jalons ci-dessous.</t>
  </si>
  <si>
    <t>Vous pouvez entrer la date de fin manuellement dans la cellule D3, ou utiliser l’exemple de formule du modèle pour rechercher la date la plus lointaine dans la colonne Jalon du tableau de jalons ci-dessous.</t>
  </si>
  <si>
    <t>Les informations sur les colonnes du tableau de jalons figurent dans les cellules B4 à G4.</t>
  </si>
  <si>
    <t>Pour ajouter des jalons ou activités, insérez des lignes au-dessus de celle-ci.
Ceci est la dernière instruction de cette feuille de calcul.</t>
  </si>
  <si>
    <t>Entrez un ensemble séquentiel de nombres dans la colonne ci-dessous.</t>
  </si>
  <si>
    <t>Position</t>
  </si>
  <si>
    <t>Pour ajouter des jalons ou activités, insérez des lignes au-dessus de celle-ci.</t>
  </si>
  <si>
    <t>Date de début :</t>
  </si>
  <si>
    <t>Date de fin :</t>
  </si>
  <si>
    <t>Entrez la date de début du jalon ou de l’activité dans la colonne ci-dessous.</t>
  </si>
  <si>
    <t>Date de début</t>
  </si>
  <si>
    <t>Entrez la date de fin du jalon ou de l’activité dans la colonne ci-dessous.</t>
  </si>
  <si>
    <t>Date de fin</t>
  </si>
  <si>
    <t>Entrez la description du jalon ou de l’activité dans la colonne ci-dessous. Cette description apparaît dans le Diagramme du projet.</t>
  </si>
  <si>
    <t>Jalon/Activité</t>
  </si>
  <si>
    <t>Début</t>
  </si>
  <si>
    <t>Calculé automatiquement. Les données ci-dessous, sous cette colonne, sont utilisées pour tracer les jalons et les activités.</t>
  </si>
  <si>
    <t>Jour de début</t>
  </si>
  <si>
    <t xml:space="preserve">Calculé automatiquement. Durée de chaque tâche </t>
  </si>
  <si>
    <t>Durée de la tâche</t>
  </si>
  <si>
    <t>À propos de ce classeur</t>
  </si>
  <si>
    <t>Guide pour les lecteurs d’écran</t>
  </si>
  <si>
    <t>Ceci est la dernière instruction de cette feuille de calcul.</t>
  </si>
  <si>
    <t>Le titre de cette feuille de calcul figure dans la cellule B1.</t>
  </si>
  <si>
    <t>L’en-tête d’incrément de défilement horizontal figure dans la cellule B2.
Pour incrémenter manuellement les données, entrez une nouvelle valeur dans la cellule B3.
La page défilante se met à jour automatiquement lorsque la barre de défilement est paginé vers l’avant ou l’arrière dans la feuille de calcul Diagramme de Gantt.</t>
  </si>
  <si>
    <t>La valeur défilement mise à jour automatiquement du diagramme de Gantt figure dans la cellule B3.</t>
  </si>
  <si>
    <t>Le titre de tableau figure dans la cellule B4.</t>
  </si>
  <si>
    <t>Les en-têtes de tableau figurent dans les cellules B5 à E5. 
Une note figure dans la cellule F5.
Ce tableau permet de tracer jusqu’à 5 jalons à la fois. 
Ne modifiez ou ne supprimez pas cette feuille de calcul ou son contenu.</t>
  </si>
  <si>
    <t>Données de graphique dynamiques</t>
  </si>
  <si>
    <t>incrément de défilement horizontal</t>
  </si>
  <si>
    <t>Tableau de données dynamiques</t>
  </si>
  <si>
    <t>jalon</t>
  </si>
  <si>
    <t>date</t>
  </si>
  <si>
    <t>durée</t>
  </si>
  <si>
    <t>&lt;--Tracez jusqu’à 5 jalons à la fois</t>
  </si>
  <si>
    <t>Suivi de projet</t>
  </si>
  <si>
    <t>Créez un Suivi de projet dans cette feuille de calcul.
Le titre de cette feuille de calcul figure dans la cellule B1. 
Des informations sur l’utilisation de cette feuille de calcul, notamment des instructions pour les lecteurs d’écran, figurent dans la feuille de calcul À propos.</t>
  </si>
  <si>
    <t xml:space="preserve">La colonne Position dans la feuille de calcul Suivi de projet vous permet de tracer des jalons et activités sur des lignes distinctes. Vous pourriez, par exemple, avoir deux jalons ou activités démarrant le même jour et s’exécutant en parallèle. S’ils avaient la même valeur de position, ils se chevaucheraient sur le diagramme. Fournissez deux valeurs de position uniques pour les tracer sur des lignes distinctes. Essayez par vous-même.
À la fin du diagramme, vous remarquerez peut-être des marqueurs sans texte ou durée définis sur une chronologie spécifique. Lorsque le dernier jalon défile hors du diagramme, ces marqueurs indiquent la fin des jalons dans le Suivi de projet à représenter sous forme graphique. Faites simplement défiler en arrière ou jusqu’au début pour afficher les jalons traçables.
</t>
  </si>
  <si>
    <t>Les en-têtes de tableau figurent dans les cellules B5 à G5. 
Deux colonnes sont masquées : Les colonnes Jour de début et Durée de la tâche dans les cellules F5 et G5 sont calculées automatiquement, et utilisées pour créer le graphique dans la feuille de calcul Diagramme de projet. 
Les cellules B6 à E21 contiennent des exemples de données. 
L’instruction suivante figure dans la cellule A22.</t>
  </si>
  <si>
    <t>Le Diagramme de projet avec une barre de défilement figure dans cette feuille de calcul. 
Le barre de défilement commence dans la cellule B29.
Ceci est la dernière instruction de cette feuille de calcul.</t>
  </si>
  <si>
    <t xml:space="preserve">
Entrez vos données dans la feuille de calcul Suivi de projet, puis faites défiler une représentation visuelle de votre chronologie dans la feuille de calcul Diagramme de projet. 
</t>
  </si>
  <si>
    <t xml:space="preserve">Ce classeur contient quatre feuilles de calcul. 
Suivi de projet
Diagramme de projet
À propos
Données dynamiques (masquées)
Les instructions relatives à chaque feuille de calcul figurent dans la colonne A qui commence à la cellule A1. Elles sont rédigées en texte masqué. Chaque étape vous explique comment utiliser les informations décrites dans la ligne. Les étapes suivantes sont décrites dans les cellules A2, A3, etc. sauf mention contraire. Par exemple, l’instruction peut indiquer de « consulter la cellule A6 » pour l’étape suivante. 
Le texte masqué n’est pas imprimé.
Pour supprimer ces instructions d’une feuille de calcul, supprimez simplement la colonne 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</si>
</sst>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2" formatCode="_-* #,##0\ &quot;€&quot;_-;\-* #,##0\ &quot;€&quot;_-;_-* &quot;-&quot;\ &quot;€&quot;_-;_-@_-"/>
    <numFmt numFmtId="44" formatCode="_-* #,##0.00\ &quot;€&quot;_-;\-* #,##0.00\ &quot;€&quot;_-;_-* &quot;-&quot;??\ &quot;€&quot;_-;_-@_-"/>
    <numFmt numFmtId="164" formatCode="_(* #,##0_);_(* \(#,##0\);_(* &quot;-&quot;_);_(@_)"/>
  </numFmts>
  <fonts count="21"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6"/>
      <color theme="4" tint="-0.24994659260841701"/>
      <name val="Calibri"/>
      <family val="2"/>
      <scheme val="minor"/>
    </font>
    <font>
      <b/>
      <sz val="12"/>
      <color theme="4" tint="-0.24994659260841701"/>
      <name val="Calibri"/>
      <family val="2"/>
      <scheme val="minor"/>
    </font>
    <font>
      <b/>
      <sz val="11"/>
      <color theme="4" tint="-0.499984740745262"/>
      <name val="Calibri"/>
      <family val="2"/>
      <scheme val="minor"/>
    </font>
    <font>
      <i/>
      <sz val="11"/>
      <color theme="4" tint="-0.24994659260841701"/>
      <name val="Calibri"/>
      <family val="2"/>
      <scheme val="minor"/>
    </font>
    <font>
      <sz val="18"/>
      <color theme="3"/>
      <name val="Calibri"/>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b/>
      <sz val="11"/>
      <color theme="1"/>
      <name val="Calibri"/>
      <family val="2"/>
      <scheme val="minor"/>
    </font>
    <font>
      <b/>
      <sz val="16"/>
      <color theme="4" tint="-0.24994659260841701"/>
      <name val="Calibri"/>
      <family val="2"/>
      <scheme val="minor"/>
    </font>
    <font>
      <sz val="11"/>
      <color theme="1"/>
      <name val="Calibri"/>
      <family val="2"/>
      <scheme val="minor"/>
    </font>
    <font>
      <b/>
      <sz val="11"/>
      <color theme="4" tint="-0.499984740745262"/>
      <name val="Calibri"/>
      <family val="2"/>
      <scheme val="minor"/>
    </font>
  </fonts>
  <fills count="37">
    <fill>
      <patternFill patternType="none"/>
    </fill>
    <fill>
      <patternFill patternType="gray125"/>
    </fill>
    <fill>
      <patternFill patternType="solid">
        <fgColor theme="8" tint="0.79998168889431442"/>
        <bgColor indexed="65"/>
      </patternFill>
    </fill>
    <fill>
      <patternFill patternType="solid">
        <fgColor theme="0" tint="-0.249977111117893"/>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ck">
        <color theme="5" tint="-0.24994659260841701"/>
      </bottom>
      <diagonal/>
    </border>
    <border>
      <left style="double">
        <color theme="0"/>
      </left>
      <right/>
      <top/>
      <bottom/>
      <diagonal/>
    </border>
    <border>
      <left style="medium">
        <color theme="5" tint="-0.249977111117893"/>
      </left>
      <right/>
      <top style="medium">
        <color theme="5" tint="-0.249977111117893"/>
      </top>
      <bottom/>
      <diagonal/>
    </border>
    <border>
      <left/>
      <right/>
      <top style="medium">
        <color theme="5" tint="-0.249977111117893"/>
      </top>
      <bottom/>
      <diagonal/>
    </border>
    <border>
      <left/>
      <right style="medium">
        <color theme="5" tint="-0.249977111117893"/>
      </right>
      <top style="medium">
        <color theme="5" tint="-0.249977111117893"/>
      </top>
      <bottom/>
      <diagonal/>
    </border>
    <border>
      <left style="medium">
        <color theme="5" tint="-0.249977111117893"/>
      </left>
      <right/>
      <top/>
      <bottom/>
      <diagonal/>
    </border>
    <border>
      <left/>
      <right style="medium">
        <color theme="5" tint="-0.249977111117893"/>
      </right>
      <top/>
      <bottom/>
      <diagonal/>
    </border>
    <border>
      <left/>
      <right/>
      <top/>
      <bottom style="medium">
        <color theme="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0" fontId="4" fillId="0" borderId="0" applyNumberFormat="0" applyFill="0" applyProtection="0">
      <alignment vertical="center"/>
    </xf>
    <xf numFmtId="0" fontId="5" fillId="0" borderId="0" applyNumberFormat="0" applyFill="0" applyProtection="0">
      <alignment horizontal="right" vertical="center" indent="1"/>
    </xf>
    <xf numFmtId="0" fontId="2" fillId="4" borderId="0" applyNumberFormat="0" applyProtection="0">
      <alignment horizontal="center" vertical="center"/>
    </xf>
    <xf numFmtId="14" fontId="1" fillId="0" borderId="0">
      <alignment horizontal="center" vertical="center"/>
    </xf>
    <xf numFmtId="0" fontId="6" fillId="0" borderId="0" applyNumberFormat="0" applyFill="0" applyProtection="0">
      <alignment horizontal="left" vertical="center"/>
    </xf>
    <xf numFmtId="3" fontId="1" fillId="0" borderId="0" applyFont="0" applyFill="0" applyBorder="0" applyProtection="0">
      <alignment horizontal="center"/>
    </xf>
    <xf numFmtId="0" fontId="1" fillId="2" borderId="1" applyNumberFormat="0" applyAlignment="0" applyProtection="0"/>
    <xf numFmtId="0" fontId="7" fillId="0" borderId="0" applyNumberFormat="0" applyFill="0" applyProtection="0">
      <alignment wrapText="1"/>
    </xf>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9" fillId="7" borderId="0" applyNumberFormat="0" applyBorder="0" applyAlignment="0" applyProtection="0"/>
    <xf numFmtId="0" fontId="10" fillId="8" borderId="0" applyNumberFormat="0" applyBorder="0" applyAlignment="0" applyProtection="0"/>
    <xf numFmtId="0" fontId="11" fillId="9" borderId="0" applyNumberFormat="0" applyBorder="0" applyAlignment="0" applyProtection="0"/>
    <xf numFmtId="0" fontId="12" fillId="10" borderId="9" applyNumberFormat="0" applyAlignment="0" applyProtection="0"/>
    <xf numFmtId="0" fontId="13" fillId="11" borderId="10" applyNumberFormat="0" applyAlignment="0" applyProtection="0"/>
    <xf numFmtId="0" fontId="14" fillId="11" borderId="9" applyNumberFormat="0" applyAlignment="0" applyProtection="0"/>
    <xf numFmtId="0" fontId="15" fillId="0" borderId="11" applyNumberFormat="0" applyFill="0" applyAlignment="0" applyProtection="0"/>
    <xf numFmtId="0" fontId="2" fillId="12" borderId="12" applyNumberFormat="0" applyAlignment="0" applyProtection="0"/>
    <xf numFmtId="0" fontId="16" fillId="0" borderId="0" applyNumberFormat="0" applyFill="0" applyBorder="0" applyAlignment="0" applyProtection="0"/>
    <xf numFmtId="0" fontId="1" fillId="13" borderId="13" applyNumberFormat="0" applyFont="0" applyAlignment="0" applyProtection="0"/>
    <xf numFmtId="0" fontId="17" fillId="0" borderId="14" applyNumberFormat="0" applyFill="0" applyAlignment="0" applyProtection="0"/>
    <xf numFmtId="0" fontId="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32">
    <xf numFmtId="0" fontId="0" fillId="0" borderId="0" xfId="0"/>
    <xf numFmtId="0" fontId="4" fillId="0" borderId="0" xfId="1">
      <alignment vertical="center"/>
    </xf>
    <xf numFmtId="0" fontId="5" fillId="0" borderId="0" xfId="2">
      <alignment horizontal="right" vertical="center" indent="1"/>
    </xf>
    <xf numFmtId="0" fontId="2" fillId="4" borderId="0" xfId="3">
      <alignment horizontal="center" vertical="center"/>
    </xf>
    <xf numFmtId="0" fontId="0" fillId="0" borderId="0" xfId="0" applyFont="1" applyFill="1" applyBorder="1"/>
    <xf numFmtId="0" fontId="0" fillId="0" borderId="0" xfId="0" applyNumberFormat="1"/>
    <xf numFmtId="0" fontId="0" fillId="0" borderId="0" xfId="0"/>
    <xf numFmtId="14" fontId="0" fillId="0" borderId="0" xfId="0" applyNumberFormat="1" applyBorder="1"/>
    <xf numFmtId="0" fontId="0" fillId="0" borderId="0" xfId="0" applyNumberFormat="1" applyBorder="1"/>
    <xf numFmtId="14" fontId="0" fillId="0" borderId="0" xfId="4" applyFont="1" applyFill="1" applyBorder="1">
      <alignment horizontal="center" vertical="center"/>
    </xf>
    <xf numFmtId="0" fontId="0" fillId="0" borderId="3" xfId="0" applyBorder="1"/>
    <xf numFmtId="14" fontId="0" fillId="0" borderId="4" xfId="0" applyNumberFormat="1" applyBorder="1"/>
    <xf numFmtId="0" fontId="0" fillId="0" borderId="4" xfId="0" applyNumberFormat="1" applyBorder="1"/>
    <xf numFmtId="0" fontId="0" fillId="0" borderId="5" xfId="0" applyNumberFormat="1" applyBorder="1"/>
    <xf numFmtId="0" fontId="0" fillId="0" borderId="6" xfId="0" applyBorder="1"/>
    <xf numFmtId="0" fontId="0" fillId="0" borderId="7" xfId="0" applyNumberFormat="1" applyBorder="1"/>
    <xf numFmtId="14" fontId="1" fillId="2" borderId="8" xfId="7" applyNumberFormat="1" applyBorder="1" applyAlignment="1">
      <alignment horizontal="center" vertical="center"/>
    </xf>
    <xf numFmtId="0" fontId="5" fillId="0" borderId="8" xfId="2" applyBorder="1">
      <alignment horizontal="right" vertical="center" indent="1"/>
    </xf>
    <xf numFmtId="0" fontId="0" fillId="0" borderId="8" xfId="0" applyBorder="1"/>
    <xf numFmtId="0" fontId="0" fillId="3" borderId="0" xfId="0" applyFill="1"/>
    <xf numFmtId="0" fontId="3" fillId="0" borderId="0" xfId="0" applyFont="1" applyAlignment="1"/>
    <xf numFmtId="0" fontId="3" fillId="0" borderId="0" xfId="0" applyFont="1" applyAlignment="1">
      <alignment wrapText="1"/>
    </xf>
    <xf numFmtId="0" fontId="7" fillId="0" borderId="0" xfId="8">
      <alignment wrapText="1"/>
    </xf>
    <xf numFmtId="0" fontId="3" fillId="0" borderId="2" xfId="0" applyFont="1" applyBorder="1" applyAlignment="1">
      <alignment wrapText="1"/>
    </xf>
    <xf numFmtId="0" fontId="0" fillId="0" borderId="0" xfId="0" applyFont="1" applyFill="1" applyBorder="1" applyAlignment="1">
      <alignment horizontal="center"/>
    </xf>
    <xf numFmtId="0" fontId="7" fillId="6" borderId="0" xfId="8" applyFill="1">
      <alignment wrapText="1"/>
    </xf>
    <xf numFmtId="3" fontId="0" fillId="5" borderId="0" xfId="6" applyNumberFormat="1" applyFont="1" applyFill="1" applyBorder="1">
      <alignment horizontal="center"/>
    </xf>
    <xf numFmtId="0" fontId="18" fillId="0" borderId="0" xfId="1" applyFont="1">
      <alignment vertical="center"/>
    </xf>
    <xf numFmtId="0" fontId="19" fillId="0" borderId="0" xfId="0" applyFont="1"/>
    <xf numFmtId="0" fontId="19" fillId="0" borderId="0" xfId="0" applyFont="1" applyAlignment="1">
      <alignment wrapText="1"/>
    </xf>
    <xf numFmtId="0" fontId="20" fillId="0" borderId="0" xfId="5" applyFont="1">
      <alignment horizontal="left" vertical="center"/>
    </xf>
    <xf numFmtId="0" fontId="0" fillId="0" borderId="0" xfId="0" applyFont="1" applyFill="1" applyBorder="1" applyAlignment="1">
      <alignment wrapText="1"/>
    </xf>
  </cellXfs>
  <cellStyles count="48">
    <cellStyle name="20 % - Accent1" xfId="26" builtinId="30" customBuiltin="1"/>
    <cellStyle name="20 % - Accent2" xfId="30" builtinId="34" customBuiltin="1"/>
    <cellStyle name="20 % - Accent3" xfId="34" builtinId="38" customBuiltin="1"/>
    <cellStyle name="20 % - Accent4" xfId="38" builtinId="42" customBuiltin="1"/>
    <cellStyle name="20 % - Accent5" xfId="7" builtinId="46" customBuiltin="1"/>
    <cellStyle name="20 % - Accent6" xfId="45" builtinId="50" customBuiltin="1"/>
    <cellStyle name="40 % - Accent1" xfId="27" builtinId="31" customBuiltin="1"/>
    <cellStyle name="40 % - Accent2" xfId="31" builtinId="35" customBuiltin="1"/>
    <cellStyle name="40 % - Accent3" xfId="35" builtinId="39" customBuiltin="1"/>
    <cellStyle name="40 % - Accent4" xfId="39" builtinId="43" customBuiltin="1"/>
    <cellStyle name="40 % - Accent5" xfId="42" builtinId="47" customBuiltin="1"/>
    <cellStyle name="40 % - Accent6" xfId="46" builtinId="51" customBuiltin="1"/>
    <cellStyle name="60 % - Accent1" xfId="28" builtinId="32" customBuiltin="1"/>
    <cellStyle name="60 % - Accent2" xfId="32" builtinId="36" customBuiltin="1"/>
    <cellStyle name="60 % - Accent3" xfId="36" builtinId="40" customBuiltin="1"/>
    <cellStyle name="60 % - Accent4" xfId="40" builtinId="44" customBuiltin="1"/>
    <cellStyle name="60 % - Accent5" xfId="43" builtinId="48" customBuiltin="1"/>
    <cellStyle name="60 % - Accent6" xfId="47"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4" builtinId="49" customBuiltin="1"/>
    <cellStyle name="Avertissement" xfId="22" builtinId="11" customBuiltin="1"/>
    <cellStyle name="Calcul" xfId="19" builtinId="22" customBuiltin="1"/>
    <cellStyle name="Cellule liée" xfId="20" builtinId="24" customBuiltin="1"/>
    <cellStyle name="Date" xfId="4" xr:uid="{A5654282-6065-4D12-BA7A-82AAEC707206}"/>
    <cellStyle name="Entrée" xfId="17" builtinId="20" customBuiltin="1"/>
    <cellStyle name="Insatisfaisant" xfId="15" builtinId="27" customBuiltin="1"/>
    <cellStyle name="Milliers" xfId="6" builtinId="3" customBuiltin="1"/>
    <cellStyle name="Milliers [0]" xfId="9" builtinId="6" customBuiltin="1"/>
    <cellStyle name="Monétaire" xfId="10" builtinId="4" customBuiltin="1"/>
    <cellStyle name="Monétaire [0]" xfId="11" builtinId="7" customBuiltin="1"/>
    <cellStyle name="Neutre" xfId="16" builtinId="28" customBuiltin="1"/>
    <cellStyle name="Normal" xfId="0" builtinId="0" customBuiltin="1"/>
    <cellStyle name="Note" xfId="23" builtinId="10" customBuiltin="1"/>
    <cellStyle name="Pourcentage" xfId="12" builtinId="5" customBuiltin="1"/>
    <cellStyle name="Satisfaisant" xfId="14" builtinId="26" customBuiltin="1"/>
    <cellStyle name="Sortie" xfId="18" builtinId="21" customBuiltin="1"/>
    <cellStyle name="Texte explicatif" xfId="8" builtinId="53" customBuiltin="1"/>
    <cellStyle name="Titre" xfId="13" builtinId="15" customBuiltin="1"/>
    <cellStyle name="Titre 1" xfId="1" builtinId="16" customBuiltin="1"/>
    <cellStyle name="Titre 2" xfId="2" builtinId="17" customBuiltin="1"/>
    <cellStyle name="Titre 3" xfId="3" builtinId="18" customBuiltin="1"/>
    <cellStyle name="Titre 4" xfId="5" builtinId="19" customBuiltin="1"/>
    <cellStyle name="Total" xfId="24" builtinId="25" customBuiltin="1"/>
    <cellStyle name="Vérification" xfId="21" builtinId="23" customBuiltin="1"/>
  </cellStyles>
  <dxfs count="15">
    <dxf>
      <numFmt numFmtId="0" formatCode="General"/>
      <border diagonalUp="0" diagonalDown="0">
        <left/>
        <right style="medium">
          <color theme="5" tint="-0.249977111117893"/>
        </right>
        <top/>
        <bottom/>
      </border>
    </dxf>
    <dxf>
      <numFmt numFmtId="0" formatCode="General"/>
    </dxf>
    <dxf>
      <numFmt numFmtId="165" formatCode="m/d/yyyy"/>
    </dxf>
    <dxf>
      <numFmt numFmtId="0" formatCode="General"/>
      <border diagonalUp="0" diagonalDown="0">
        <left style="medium">
          <color theme="5" tint="-0.249977111117893"/>
        </left>
        <right/>
        <top/>
        <bottom/>
        <vertical/>
        <horizontal/>
      </border>
    </dxf>
    <dxf>
      <border outline="0">
        <bottom style="medium">
          <color theme="5" tint="-0.249977111117893"/>
        </bottom>
      </border>
    </dxf>
    <dxf>
      <fill>
        <patternFill patternType="solid">
          <fgColor indexed="64"/>
          <bgColor theme="4" tint="0.79998168889431442"/>
        </patternFill>
      </fill>
      <alignment horizontal="center" vertical="bottom" textRotation="0" wrapText="0" indent="0" justifyLastLine="0" shrinkToFit="0" readingOrder="0"/>
    </dxf>
    <dxf>
      <numFmt numFmtId="3" formatCode="#,##0"/>
      <fill>
        <patternFill patternType="solid">
          <fgColor indexed="64"/>
          <bgColor theme="4" tint="0.79998168889431442"/>
        </patternFill>
      </fill>
    </dxf>
    <dxf>
      <fill>
        <patternFill patternType="solid">
          <fgColor indexed="64"/>
          <bgColor theme="4" tint="0.79998168889431442"/>
        </patternFill>
      </fill>
    </dxf>
    <dxf>
      <numFmt numFmtId="3" formatCode="#,##0"/>
      <fill>
        <patternFill patternType="solid">
          <fgColor indexed="64"/>
          <bgColor theme="4" tint="0.79998168889431442"/>
        </patternFill>
      </fill>
    </dxf>
    <dxf>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bottom" textRotation="0" wrapText="0" indent="0" justifyLastLine="0" shrinkToFit="0" readingOrder="0"/>
    </dxf>
    <dxf>
      <fill>
        <patternFill patternType="solid">
          <fgColor theme="4" tint="0.79995117038483843"/>
          <bgColor theme="4" tint="0.79998168889431442"/>
        </patternFill>
      </fill>
    </dxf>
    <dxf>
      <font>
        <b/>
        <color theme="0"/>
      </font>
      <fill>
        <patternFill patternType="solid">
          <fgColor theme="4"/>
          <bgColor theme="4" tint="-0.499984740745262"/>
        </patternFill>
      </fill>
    </dxf>
    <dxf>
      <font>
        <color theme="1"/>
      </font>
      <border>
        <left style="thin">
          <color theme="4" tint="0.39994506668294322"/>
        </left>
        <right style="thin">
          <color theme="4" tint="0.39994506668294322"/>
        </right>
        <bottom style="thin">
          <color theme="4" tint="0.39994506668294322"/>
        </bottom>
        <horizontal/>
      </border>
    </dxf>
  </dxfs>
  <tableStyles count="1" defaultTableStyle="Gantt Chart table style" defaultPivotStyle="PivotStyleLight16">
    <tableStyle name="Gantt Chart table style" pivot="0" count="3" xr9:uid="{D7A9D309-76D4-47FD-AAFA-79E72526BC00}">
      <tableStyleElement type="wholeTable" dxfId="14"/>
      <tableStyleElement type="headerRow" dxfId="13"/>
      <tableStyleElement type="firstRowStripe"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tx>
            <c:strRef>
              <c:f>'Données dynamiques masquées'!$C$5</c:f>
              <c:strCache>
                <c:ptCount val="1"/>
                <c:pt idx="0">
                  <c:v>date</c:v>
                </c:pt>
              </c:strCache>
            </c:strRef>
          </c:tx>
          <c:spPr>
            <a:noFill/>
            <a:ln>
              <a:noFill/>
            </a:ln>
            <a:effectLst/>
            <a:sp3d/>
          </c:spPr>
          <c:invertIfNegative val="0"/>
          <c:cat>
            <c:strRef>
              <c:f>'Données dynamiques masquées'!$B$6:$B$10</c:f>
              <c:strCache>
                <c:ptCount val="5"/>
                <c:pt idx="0">
                  <c:v>Début</c:v>
                </c:pt>
                <c:pt idx="1">
                  <c:v>Activité 2</c:v>
                </c:pt>
                <c:pt idx="2">
                  <c:v>Activité 3</c:v>
                </c:pt>
                <c:pt idx="3">
                  <c:v>Activité 4</c:v>
                </c:pt>
                <c:pt idx="4">
                  <c:v>Activité 5</c:v>
                </c:pt>
              </c:strCache>
            </c:strRef>
          </c:cat>
          <c:val>
            <c:numRef>
              <c:f>'Données dynamiques masquées'!$C$6:$C$10</c:f>
              <c:numCache>
                <c:formatCode>m/d/yyyy</c:formatCode>
                <c:ptCount val="5"/>
                <c:pt idx="0">
                  <c:v>43324</c:v>
                </c:pt>
                <c:pt idx="1">
                  <c:v>43339</c:v>
                </c:pt>
                <c:pt idx="2">
                  <c:v>43304</c:v>
                </c:pt>
                <c:pt idx="3">
                  <c:v>43336</c:v>
                </c:pt>
                <c:pt idx="4">
                  <c:v>43349</c:v>
                </c:pt>
              </c:numCache>
            </c:numRef>
          </c:val>
          <c:extLst>
            <c:ext xmlns:c16="http://schemas.microsoft.com/office/drawing/2014/chart" uri="{C3380CC4-5D6E-409C-BE32-E72D297353CC}">
              <c16:uniqueId val="{00000000-5066-4237-8C26-8D976BA022B1}"/>
            </c:ext>
          </c:extLst>
        </c:ser>
        <c:ser>
          <c:idx val="1"/>
          <c:order val="1"/>
          <c:tx>
            <c:strRef>
              <c:f>'Données dynamiques masquées'!$E$5</c:f>
              <c:strCache>
                <c:ptCount val="1"/>
                <c:pt idx="0">
                  <c:v>durée</c:v>
                </c:pt>
              </c:strCache>
            </c:strRef>
          </c:tx>
          <c:spPr>
            <a:solidFill>
              <a:schemeClr val="accent1">
                <a:lumMod val="75000"/>
              </a:schemeClr>
            </a:solidFill>
            <a:ln>
              <a:noFill/>
            </a:ln>
            <a:effectLst/>
            <a:sp3d/>
          </c:spPr>
          <c:invertIfNegative val="0"/>
          <c:dLbls>
            <c:dLbl>
              <c:idx val="0"/>
              <c:tx>
                <c:rich>
                  <a:bodyPr/>
                  <a:lstStyle/>
                  <a:p>
                    <a:fld id="{9F32EDF5-332A-41EE-B978-64C82B6E133D}"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5066-4237-8C26-8D976BA022B1}"/>
                </c:ext>
              </c:extLst>
            </c:dLbl>
            <c:dLbl>
              <c:idx val="1"/>
              <c:tx>
                <c:rich>
                  <a:bodyPr/>
                  <a:lstStyle/>
                  <a:p>
                    <a:fld id="{A5E6634C-DF8F-45F9-AAFC-601A47E9A01E}"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5066-4237-8C26-8D976BA022B1}"/>
                </c:ext>
              </c:extLst>
            </c:dLbl>
            <c:dLbl>
              <c:idx val="2"/>
              <c:tx>
                <c:rich>
                  <a:bodyPr/>
                  <a:lstStyle/>
                  <a:p>
                    <a:fld id="{B1BBF1BC-9766-4381-9F2E-8A9917A555C9}"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5066-4237-8C26-8D976BA022B1}"/>
                </c:ext>
              </c:extLst>
            </c:dLbl>
            <c:dLbl>
              <c:idx val="3"/>
              <c:tx>
                <c:rich>
                  <a:bodyPr/>
                  <a:lstStyle/>
                  <a:p>
                    <a:fld id="{72E383DC-FDD5-41C0-9C50-F0D0EDBE5A81}"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5066-4237-8C26-8D976BA022B1}"/>
                </c:ext>
              </c:extLst>
            </c:dLbl>
            <c:dLbl>
              <c:idx val="4"/>
              <c:tx>
                <c:rich>
                  <a:bodyPr/>
                  <a:lstStyle/>
                  <a:p>
                    <a:fld id="{85CAB9CF-0423-4411-9959-B4D89E7BB709}"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5066-4237-8C26-8D976BA022B1}"/>
                </c:ext>
              </c:extLst>
            </c:dLbl>
            <c:spPr>
              <a:solidFill>
                <a:schemeClr val="accent1">
                  <a:lumMod val="75000"/>
                </a:schemeClr>
              </a:solidFill>
              <a:ln>
                <a:noFill/>
              </a:ln>
              <a:effectLst>
                <a:outerShdw blurRad="50800" dist="38100" algn="l" rotWithShape="0">
                  <a:prstClr val="black">
                    <a:alpha val="40000"/>
                  </a:prstClr>
                </a:outerShdw>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fr-FR"/>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'Données dynamiques masquées'!$B$6:$B$10</c:f>
              <c:strCache>
                <c:ptCount val="5"/>
                <c:pt idx="0">
                  <c:v>Début</c:v>
                </c:pt>
                <c:pt idx="1">
                  <c:v>Activité 2</c:v>
                </c:pt>
                <c:pt idx="2">
                  <c:v>Activité 3</c:v>
                </c:pt>
                <c:pt idx="3">
                  <c:v>Activité 4</c:v>
                </c:pt>
                <c:pt idx="4">
                  <c:v>Activité 5</c:v>
                </c:pt>
              </c:strCache>
            </c:strRef>
          </c:cat>
          <c:val>
            <c:numRef>
              <c:f>'Données dynamiques masquées'!$E$6:$E$10</c:f>
              <c:numCache>
                <c:formatCode>General</c:formatCode>
                <c:ptCount val="5"/>
                <c:pt idx="0">
                  <c:v>11</c:v>
                </c:pt>
                <c:pt idx="1">
                  <c:v>16</c:v>
                </c:pt>
                <c:pt idx="2">
                  <c:v>153</c:v>
                </c:pt>
                <c:pt idx="3">
                  <c:v>151</c:v>
                </c:pt>
                <c:pt idx="4">
                  <c:v>15</c:v>
                </c:pt>
              </c:numCache>
            </c:numRef>
          </c:val>
          <c:extLst>
            <c:ext xmlns:c15="http://schemas.microsoft.com/office/drawing/2012/chart" uri="{02D57815-91ED-43cb-92C2-25804820EDAC}">
              <c15:datalabelsRange>
                <c15:f>'Données dynamiques masquées'!$B$6:$B$10</c15:f>
                <c15:dlblRangeCache>
                  <c:ptCount val="5"/>
                  <c:pt idx="0">
                    <c:v>Début</c:v>
                  </c:pt>
                  <c:pt idx="1">
                    <c:v>Activité 2</c:v>
                  </c:pt>
                  <c:pt idx="2">
                    <c:v>Activité 3</c:v>
                  </c:pt>
                  <c:pt idx="3">
                    <c:v>Activité 4</c:v>
                  </c:pt>
                  <c:pt idx="4">
                    <c:v>Activité 5</c:v>
                  </c:pt>
                </c15:dlblRangeCache>
              </c15:datalabelsRange>
            </c:ext>
            <c:ext xmlns:c16="http://schemas.microsoft.com/office/drawing/2014/chart" uri="{C3380CC4-5D6E-409C-BE32-E72D297353CC}">
              <c16:uniqueId val="{00000006-5066-4237-8C26-8D976BA022B1}"/>
            </c:ext>
          </c:extLst>
        </c:ser>
        <c:dLbls>
          <c:showLegendKey val="0"/>
          <c:showVal val="0"/>
          <c:showCatName val="0"/>
          <c:showSerName val="0"/>
          <c:showPercent val="0"/>
          <c:showBubbleSize val="0"/>
        </c:dLbls>
        <c:gapWidth val="150"/>
        <c:shape val="box"/>
        <c:axId val="746877856"/>
        <c:axId val="746878512"/>
        <c:axId val="0"/>
      </c:bar3DChart>
      <c:catAx>
        <c:axId val="746877856"/>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accent1">
                    <a:lumMod val="75000"/>
                  </a:schemeClr>
                </a:solidFill>
                <a:latin typeface="+mn-lt"/>
                <a:ea typeface="+mn-ea"/>
                <a:cs typeface="+mn-cs"/>
              </a:defRPr>
            </a:pPr>
            <a:endParaRPr lang="fr-FR"/>
          </a:p>
        </c:txPr>
        <c:crossAx val="746878512"/>
        <c:crosses val="autoZero"/>
        <c:auto val="1"/>
        <c:lblAlgn val="ctr"/>
        <c:lblOffset val="100"/>
        <c:noMultiLvlLbl val="0"/>
      </c:catAx>
      <c:valAx>
        <c:axId val="746878512"/>
        <c:scaling>
          <c:orientation val="minMax"/>
        </c:scaling>
        <c:delete val="0"/>
        <c:axPos val="t"/>
        <c:majorGridlines>
          <c:spPr>
            <a:ln w="9525" cap="flat" cmpd="sng" algn="ctr">
              <a:solidFill>
                <a:schemeClr val="tx1">
                  <a:lumMod val="15000"/>
                  <a:lumOff val="85000"/>
                </a:schemeClr>
              </a:solidFill>
              <a:round/>
            </a:ln>
            <a:effectLst/>
          </c:spPr>
        </c:majorGridlines>
        <c:numFmt formatCode="[$-40C]mmm\-yy;@" sourceLinked="0"/>
        <c:majorTickMark val="none"/>
        <c:minorTickMark val="none"/>
        <c:tickLblPos val="low"/>
        <c:spPr>
          <a:noFill/>
          <a:ln>
            <a:noFill/>
          </a:ln>
          <a:effectLst/>
        </c:spPr>
        <c:txPr>
          <a:bodyPr rot="-60000000" spcFirstLastPara="1" vertOverflow="ellipsis" vert="horz" wrap="square" anchor="ctr" anchorCtr="1"/>
          <a:lstStyle/>
          <a:p>
            <a:pPr>
              <a:defRPr sz="1100" b="0" i="0" u="none" strike="noStrike" kern="1200" baseline="0">
                <a:solidFill>
                  <a:schemeClr val="accent1">
                    <a:lumMod val="75000"/>
                  </a:schemeClr>
                </a:solidFill>
                <a:latin typeface="+mn-lt"/>
                <a:ea typeface="+mn-ea"/>
                <a:cs typeface="+mn-cs"/>
              </a:defRPr>
            </a:pPr>
            <a:endParaRPr lang="fr-FR"/>
          </a:p>
        </c:txPr>
        <c:crossAx val="7468778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22" fmlaLink="'Données dynamiques masquées'!$B$3" horiz="1" max="100" page="2"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0</xdr:row>
      <xdr:rowOff>180974</xdr:rowOff>
    </xdr:from>
    <xdr:to>
      <xdr:col>13</xdr:col>
      <xdr:colOff>452437</xdr:colOff>
      <xdr:row>28</xdr:row>
      <xdr:rowOff>23813</xdr:rowOff>
    </xdr:to>
    <xdr:graphicFrame macro="">
      <xdr:nvGraphicFramePr>
        <xdr:cNvPr id="2" name="Diagramme de Gantt" descr="Gantt Chart with a date timeline">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absolute">
        <xdr:from>
          <xdr:col>0</xdr:col>
          <xdr:colOff>171450</xdr:colOff>
          <xdr:row>28</xdr:row>
          <xdr:rowOff>28575</xdr:rowOff>
        </xdr:from>
        <xdr:to>
          <xdr:col>13</xdr:col>
          <xdr:colOff>438150</xdr:colOff>
          <xdr:row>29</xdr:row>
          <xdr:rowOff>76200</xdr:rowOff>
        </xdr:to>
        <xdr:sp macro="" textlink="">
          <xdr:nvSpPr>
            <xdr:cNvPr id="4098" name="Barre de défilement 2" descr="Scrollbar to increment Gantt Chart and scroll through the timeline"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91F6C39-7593-48A4-A1D2-A0D26E951BF8}" name="Jalons" displayName="Jalons" ref="B5:G21">
  <autoFilter ref="B5:G21" xr:uid="{951635E4-FCFF-47B1-A6C6-5C24ECDE9A5A}"/>
  <sortState ref="B6:G21">
    <sortCondition ref="C6:C21"/>
    <sortCondition ref="D6:D21"/>
  </sortState>
  <tableColumns count="6">
    <tableColumn id="12" xr3:uid="{417148D6-7A28-40C6-80F2-B6C648F24A03}" name="Position" totalsRowLabel="Total" dataDxfId="11" totalsRowDxfId="10"/>
    <tableColumn id="2" xr3:uid="{0B09DBBE-2FBF-46E2-8C69-E2CFCC08C5F9}" name="Date de début"/>
    <tableColumn id="3" xr3:uid="{5169FF04-1487-4814-B98C-C577FE120139}" name="Date de fin"/>
    <tableColumn id="10" xr3:uid="{DBA6C66F-3413-4788-966C-44D320586126}" name="Jalon/Activité" totalsRowDxfId="9">
      <calculatedColumnFormula>"Activité"&amp;" "&amp;ROW($A1)</calculatedColumnFormula>
    </tableColumn>
    <tableColumn id="11" xr3:uid="{31798575-BD57-466D-AC99-9EF7707B63C7}" name="Jour de début" dataDxfId="8" totalsRowDxfId="7">
      <calculatedColumnFormula>IFERROR(IF(OR(LEN(Jalons[[#This Row],[Date de début]])=0,LEN(Jalons[[#This Row],[Date de fin]])=0),"",INT(C6)-INT($C$6)),"")</calculatedColumnFormula>
    </tableColumn>
    <tableColumn id="8" xr3:uid="{A36515AD-389B-4321-BB8D-89BAC7740995}" name="Durée de la tâche" totalsRowFunction="count" dataDxfId="6" totalsRowDxfId="5">
      <calculatedColumnFormula>IFERROR(IF(Jalons[[#This Row],[Jour de début]]=0,DATEDIF(Jalons[[#This Row],[Date de début]],Jalons[[#This Row],[Date de fin]],"d")+1,IF(LEN(Jalons[[#This Row],[Jour de début]])=0,"",DATEDIF(Jalons[[#This Row],[Date de début]],Jalons[[#This Row],[Date de fin]],"d")+1)),0)</calculatedColumnFormula>
    </tableColumn>
  </tableColumns>
  <tableStyleInfo name="Gantt Chart table style" showFirstColumn="1" showLastColumn="0" showRowStripes="1" showColumnStripes="0"/>
  <extLst>
    <ext xmlns:x14="http://schemas.microsoft.com/office/spreadsheetml/2009/9/main" uri="{504A1905-F514-4f6f-8877-14C23A59335A}">
      <x14:table altTextSummary="Enter milestone task and activities in this table. Enter the start date, end date and milestone/activity. Position , Start on Day and Task Duration are used for charting. Do not delete or modify these columns or the charting will no longer work. "/>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09238B8-7B36-4150-AB60-309683693954}" name="DonnéesDynamiques" displayName="DonnéesDynamiques" ref="B5:E10" totalsRowShown="0" tableBorderDxfId="4">
  <autoFilter ref="B5:E10" xr:uid="{1E53AE3B-B95A-4BA4-940B-6E408D35B4AD}">
    <filterColumn colId="0" hiddenButton="1"/>
    <filterColumn colId="1" hiddenButton="1"/>
    <filterColumn colId="2" hiddenButton="1"/>
    <filterColumn colId="3" hiddenButton="1"/>
  </autoFilter>
  <tableColumns count="4">
    <tableColumn id="1" xr3:uid="{D75F8E51-B33E-49A6-911D-57AEC59F5557}" name="jalon" dataDxfId="3">
      <calculatedColumnFormula>IFERROR(IF(LEN(OFFSET('Suivi de projet'!$E6,$B$3,0,1,1))=0,"",INDEX(Jalons[],'Suivi de projet'!$B6+$B$3,4)),"")</calculatedColumnFormula>
    </tableColumn>
    <tableColumn id="2" xr3:uid="{24BD43CB-1C65-4F2C-BE9D-D5C601681B07}" name="date" dataDxfId="2">
      <calculatedColumnFormula>IFERROR(IF(LEN(OFFSET('Suivi de projet'!$C6,$B$3,0,1,1))=0,End_Date,INDEX(Jalons[],'Suivi de projet'!$B6+$B$3,2)),"")</calculatedColumnFormula>
    </tableColumn>
    <tableColumn id="3" xr3:uid="{1391FB0D-B504-4322-B211-D2B787F64A2D}" name="Jour de début" dataDxfId="1">
      <calculatedColumnFormula>IFERROR(IF(LEN(OFFSET('Suivi de projet'!$F6,$B$3,0,1,1))=0,"",INDEX(Jalons[],'Suivi de projet'!$B6+$B$3,5)),"")</calculatedColumnFormula>
    </tableColumn>
    <tableColumn id="4" xr3:uid="{21D31F93-1DE3-4841-8614-466E50A648E8}" name="durée" dataDxfId="0">
      <calculatedColumnFormula>IFERROR(IF(LEN(OFFSET('Suivi de projet'!$G6,$B$3,0,1,1))=0,"",INDEX(Jalons[],'Suivi de projet'!$B6+$B$3,6)),"")</calculatedColumnFormula>
    </tableColumn>
  </tableColumns>
  <tableStyleInfo name="TableStyleLight1" showFirstColumn="1" showLastColumn="0" showRowStripes="1" showColumnStripes="0"/>
  <extLst>
    <ext xmlns:x14="http://schemas.microsoft.com/office/spreadsheetml/2009/9/main" uri="{504A1905-F514-4f6f-8877-14C23A59335A}">
      <x14:table altTextSummary="Chart up to 5 milestones at a time from this table._x000d__x000a_Do NOT delete or modify cells in this table or the charting mechanism will break. "/>
    </ext>
  </extLst>
</table>
</file>

<file path=xl/theme/theme1.xml><?xml version="1.0" encoding="utf-8"?>
<a:theme xmlns:a="http://schemas.openxmlformats.org/drawingml/2006/main" name="Attitude">
  <a:themeElements>
    <a:clrScheme name="Custom 1">
      <a:dk1>
        <a:sysClr val="windowText" lastClr="000000"/>
      </a:dk1>
      <a:lt1>
        <a:sysClr val="window" lastClr="FFFFFF"/>
      </a:lt1>
      <a:dk2>
        <a:srgbClr val="44546A"/>
      </a:dk2>
      <a:lt2>
        <a:srgbClr val="E7E6E6"/>
      </a:lt2>
      <a:accent1>
        <a:srgbClr val="1180AE"/>
      </a:accent1>
      <a:accent2>
        <a:srgbClr val="6C5B97"/>
      </a:accent2>
      <a:accent3>
        <a:srgbClr val="FCB239"/>
      </a:accent3>
      <a:accent4>
        <a:srgbClr val="D74061"/>
      </a:accent4>
      <a:accent5>
        <a:srgbClr val="F37A29"/>
      </a:accent5>
      <a:accent6>
        <a:srgbClr val="469802"/>
      </a:accent6>
      <a:hlink>
        <a:srgbClr val="D2B356"/>
      </a:hlink>
      <a:folHlink>
        <a:srgbClr val="C5916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7183C-14AC-4614-B363-EEC9DB69300C}">
  <sheetPr>
    <pageSetUpPr fitToPage="1"/>
  </sheetPr>
  <dimension ref="A1:G22"/>
  <sheetViews>
    <sheetView showGridLines="0" zoomScaleNormal="100" workbookViewId="0"/>
  </sheetViews>
  <sheetFormatPr baseColWidth="10" defaultColWidth="9.140625" defaultRowHeight="15" x14ac:dyDescent="0.25"/>
  <cols>
    <col min="1" max="1" width="2.7109375" style="20" customWidth="1"/>
    <col min="2" max="2" width="14.5703125" customWidth="1"/>
    <col min="3" max="3" width="20.140625" customWidth="1"/>
    <col min="4" max="4" width="15.7109375" customWidth="1"/>
    <col min="5" max="5" width="25.85546875" customWidth="1"/>
    <col min="6" max="6" width="18" hidden="1" customWidth="1"/>
    <col min="7" max="7" width="18.42578125" hidden="1" customWidth="1"/>
    <col min="8" max="8" width="2.5703125" customWidth="1"/>
  </cols>
  <sheetData>
    <row r="1" spans="1:7" ht="50.1" customHeight="1" x14ac:dyDescent="0.25">
      <c r="A1" s="23" t="s">
        <v>36</v>
      </c>
      <c r="B1" s="1" t="s">
        <v>35</v>
      </c>
    </row>
    <row r="2" spans="1:7" ht="30" customHeight="1" thickBot="1" x14ac:dyDescent="0.3">
      <c r="A2" s="20" t="s">
        <v>0</v>
      </c>
      <c r="C2" s="2" t="s">
        <v>7</v>
      </c>
      <c r="D2" s="16">
        <f ca="1">IFERROR(IF(MIN(Jalons[Date de début])=0,TODAY(),MIN(Jalons[Date de début])),TODAY())</f>
        <v>43304</v>
      </c>
    </row>
    <row r="3" spans="1:7" ht="30" customHeight="1" thickBot="1" x14ac:dyDescent="0.3">
      <c r="A3" s="20" t="s">
        <v>1</v>
      </c>
      <c r="C3" s="17" t="s">
        <v>8</v>
      </c>
      <c r="D3" s="16">
        <f ca="1">IFERROR(IF(MAX(Jalons[Date de fin])=0,TODAY(),MAX(Jalons[Date de fin])),TODAY())</f>
        <v>43514</v>
      </c>
      <c r="E3" s="18"/>
    </row>
    <row r="4" spans="1:7" s="6" customFormat="1" ht="120" x14ac:dyDescent="0.25">
      <c r="A4" s="20" t="s">
        <v>2</v>
      </c>
      <c r="B4" s="22" t="s">
        <v>4</v>
      </c>
      <c r="C4" s="22" t="s">
        <v>9</v>
      </c>
      <c r="D4" s="22" t="s">
        <v>11</v>
      </c>
      <c r="E4" s="22" t="s">
        <v>13</v>
      </c>
      <c r="F4" s="25" t="s">
        <v>16</v>
      </c>
      <c r="G4" s="25" t="s">
        <v>18</v>
      </c>
    </row>
    <row r="5" spans="1:7" ht="15" customHeight="1" x14ac:dyDescent="0.25">
      <c r="A5" s="21" t="s">
        <v>38</v>
      </c>
      <c r="B5" s="4" t="s">
        <v>5</v>
      </c>
      <c r="C5" s="4" t="s">
        <v>10</v>
      </c>
      <c r="D5" s="4" t="s">
        <v>12</v>
      </c>
      <c r="E5" s="4" t="s">
        <v>14</v>
      </c>
      <c r="F5" s="4" t="s">
        <v>17</v>
      </c>
      <c r="G5" s="4" t="s">
        <v>19</v>
      </c>
    </row>
    <row r="6" spans="1:7" x14ac:dyDescent="0.25">
      <c r="B6" s="24">
        <v>1</v>
      </c>
      <c r="C6" s="9">
        <f ca="1">TODAY()-10</f>
        <v>43324</v>
      </c>
      <c r="D6" s="9">
        <f ca="1">Jalons[[#This Row],[Date de début]]+10</f>
        <v>43334</v>
      </c>
      <c r="E6" s="31" t="s">
        <v>15</v>
      </c>
      <c r="F6" s="26">
        <f ca="1">IFERROR(IF(OR(LEN(Jalons[[#This Row],[Date de début]])=0,LEN(Jalons[[#This Row],[Date de fin]])=0),"",INT(C6)-INT($C$6)),"")</f>
        <v>0</v>
      </c>
      <c r="G6" s="26">
        <f ca="1">IFERROR(IF(Jalons[[#This Row],[Jour de début]]=0,DATEDIF(Jalons[[#This Row],[Date de début]],Jalons[[#This Row],[Date de fin]],"d")+1,IF(LEN(Jalons[[#This Row],[Jour de début]])=0,"",DATEDIF(Jalons[[#This Row],[Date de début]],Jalons[[#This Row],[Date de fin]],"d")+1)),0)</f>
        <v>11</v>
      </c>
    </row>
    <row r="7" spans="1:7" x14ac:dyDescent="0.25">
      <c r="B7" s="24">
        <v>2</v>
      </c>
      <c r="C7" s="9">
        <f ca="1">TODAY()+5</f>
        <v>43339</v>
      </c>
      <c r="D7" s="9">
        <f ca="1">Jalons[[#This Row],[Date de début]]+15</f>
        <v>43354</v>
      </c>
      <c r="E7" s="4" t="str">
        <f t="shared" ref="E7" si="0">"Activité"&amp;" "&amp;ROW($A2)</f>
        <v>Activité 2</v>
      </c>
      <c r="F7" s="26">
        <f ca="1">IFERROR(IF(OR(LEN(Jalons[[#This Row],[Date de début]])=0,LEN(Jalons[[#This Row],[Date de fin]])=0),"",INT(C7)-INT($C$6)),"")</f>
        <v>15</v>
      </c>
      <c r="G7" s="26">
        <f ca="1">IFERROR(IF(Jalons[[#This Row],[Jour de début]]=0,DATEDIF(Jalons[[#This Row],[Date de début]],Jalons[[#This Row],[Date de fin]],"d")+1,IF(LEN(Jalons[[#This Row],[Jour de début]])=0,"",DATEDIF(Jalons[[#This Row],[Date de début]],Jalons[[#This Row],[Date de fin]],"d")+1)),0)</f>
        <v>16</v>
      </c>
    </row>
    <row r="8" spans="1:7" x14ac:dyDescent="0.25">
      <c r="B8" s="24">
        <v>3</v>
      </c>
      <c r="C8" s="9">
        <f ca="1">TODAY()-30</f>
        <v>43304</v>
      </c>
      <c r="D8" s="9">
        <f ca="1">Jalons[[#This Row],[Date de début]]+152</f>
        <v>43456</v>
      </c>
      <c r="E8" s="4" t="str">
        <f t="shared" ref="E8" si="1">"Activité"&amp;" "&amp;ROW($A3)</f>
        <v>Activité 3</v>
      </c>
      <c r="F8" s="26">
        <f ca="1">IFERROR(IF(OR(LEN(Jalons[[#This Row],[Date de début]])=0,LEN(Jalons[[#This Row],[Date de fin]])=0),"",INT(C8)-INT($C$6)),"")</f>
        <v>-20</v>
      </c>
      <c r="G8" s="26">
        <f ca="1">IFERROR(IF(Jalons[[#This Row],[Jour de début]]=0,DATEDIF(Jalons[[#This Row],[Date de début]],Jalons[[#This Row],[Date de fin]],"d")+1,IF(LEN(Jalons[[#This Row],[Jour de début]])=0,"",DATEDIF(Jalons[[#This Row],[Date de début]],Jalons[[#This Row],[Date de fin]],"d")+1)),0)</f>
        <v>153</v>
      </c>
    </row>
    <row r="9" spans="1:7" x14ac:dyDescent="0.25">
      <c r="B9" s="24">
        <v>4</v>
      </c>
      <c r="C9" s="9">
        <f ca="1">TODAY()+2</f>
        <v>43336</v>
      </c>
      <c r="D9" s="9">
        <f ca="1">Jalons[[#This Row],[Date de début]]+150</f>
        <v>43486</v>
      </c>
      <c r="E9" s="4" t="str">
        <f t="shared" ref="E9" si="2">"Activité"&amp;" "&amp;ROW($A4)</f>
        <v>Activité 4</v>
      </c>
      <c r="F9" s="26">
        <f ca="1">IFERROR(IF(OR(LEN(Jalons[[#This Row],[Date de début]])=0,LEN(Jalons[[#This Row],[Date de fin]])=0),"",INT(C9)-INT($C$6)),"")</f>
        <v>12</v>
      </c>
      <c r="G9" s="26">
        <f ca="1">IFERROR(IF(Jalons[[#This Row],[Jour de début]]=0,DATEDIF(Jalons[[#This Row],[Date de début]],Jalons[[#This Row],[Date de fin]],"d")+1,IF(LEN(Jalons[[#This Row],[Jour de début]])=0,"",DATEDIF(Jalons[[#This Row],[Date de début]],Jalons[[#This Row],[Date de fin]],"d")+1)),0)</f>
        <v>151</v>
      </c>
    </row>
    <row r="10" spans="1:7" x14ac:dyDescent="0.25">
      <c r="B10" s="24">
        <v>5</v>
      </c>
      <c r="C10" s="9">
        <f ca="1">TODAY()+15</f>
        <v>43349</v>
      </c>
      <c r="D10" s="9">
        <f ca="1">Jalons[[#This Row],[Date de début]]+14</f>
        <v>43363</v>
      </c>
      <c r="E10" s="4" t="str">
        <f t="shared" ref="E10" si="3">"Activité"&amp;" "&amp;ROW($A5)</f>
        <v>Activité 5</v>
      </c>
      <c r="F10" s="26">
        <f ca="1">IFERROR(IF(OR(LEN(Jalons[[#This Row],[Date de début]])=0,LEN(Jalons[[#This Row],[Date de fin]])=0),"",INT(C10)-INT($C$6)),"")</f>
        <v>25</v>
      </c>
      <c r="G10" s="26">
        <f ca="1">IFERROR(IF(Jalons[[#This Row],[Jour de début]]=0,DATEDIF(Jalons[[#This Row],[Date de début]],Jalons[[#This Row],[Date de fin]],"d")+1,IF(LEN(Jalons[[#This Row],[Jour de début]])=0,"",DATEDIF(Jalons[[#This Row],[Date de début]],Jalons[[#This Row],[Date de fin]],"d")+1)),0)</f>
        <v>15</v>
      </c>
    </row>
    <row r="11" spans="1:7" x14ac:dyDescent="0.25">
      <c r="B11" s="24">
        <v>6</v>
      </c>
      <c r="C11" s="9">
        <f ca="1">TODAY()+30</f>
        <v>43364</v>
      </c>
      <c r="D11" s="9">
        <f ca="1">Jalons[[#This Row],[Date de début]]+45</f>
        <v>43409</v>
      </c>
      <c r="E11" s="4" t="str">
        <f t="shared" ref="E11" si="4">"Activité"&amp;" "&amp;ROW($A6)</f>
        <v>Activité 6</v>
      </c>
      <c r="F11" s="26">
        <f ca="1">IFERROR(IF(OR(LEN(Jalons[[#This Row],[Date de début]])=0,LEN(Jalons[[#This Row],[Date de fin]])=0),"",INT(C11)-INT($C$6)),"")</f>
        <v>40</v>
      </c>
      <c r="G11" s="26">
        <f ca="1">IFERROR(IF(Jalons[[#This Row],[Jour de début]]=0,DATEDIF(Jalons[[#This Row],[Date de début]],Jalons[[#This Row],[Date de fin]],"d")+1,IF(LEN(Jalons[[#This Row],[Jour de début]])=0,"",DATEDIF(Jalons[[#This Row],[Date de début]],Jalons[[#This Row],[Date de fin]],"d")+1)),0)</f>
        <v>46</v>
      </c>
    </row>
    <row r="12" spans="1:7" x14ac:dyDescent="0.25">
      <c r="B12" s="24">
        <v>7</v>
      </c>
      <c r="C12" s="9">
        <f ca="1">TODAY()+45</f>
        <v>43379</v>
      </c>
      <c r="D12" s="9">
        <f ca="1">Jalons[[#This Row],[Date de début]]+56</f>
        <v>43435</v>
      </c>
      <c r="E12" s="4" t="str">
        <f t="shared" ref="E12" si="5">"Activité"&amp;" "&amp;ROW($A7)</f>
        <v>Activité 7</v>
      </c>
      <c r="F12" s="26">
        <f ca="1">IFERROR(IF(OR(LEN(Jalons[[#This Row],[Date de début]])=0,LEN(Jalons[[#This Row],[Date de fin]])=0),"",INT(C12)-INT($C$6)),"")</f>
        <v>55</v>
      </c>
      <c r="G12" s="26">
        <f ca="1">IFERROR(IF(Jalons[[#This Row],[Jour de début]]=0,DATEDIF(Jalons[[#This Row],[Date de début]],Jalons[[#This Row],[Date de fin]],"d")+1,IF(LEN(Jalons[[#This Row],[Jour de début]])=0,"",DATEDIF(Jalons[[#This Row],[Date de début]],Jalons[[#This Row],[Date de fin]],"d")+1)),0)</f>
        <v>57</v>
      </c>
    </row>
    <row r="13" spans="1:7" x14ac:dyDescent="0.25">
      <c r="B13" s="24">
        <v>8</v>
      </c>
      <c r="C13" s="9">
        <f ca="1">TODAY()+60</f>
        <v>43394</v>
      </c>
      <c r="D13" s="9">
        <f ca="1">Jalons[[#This Row],[Date de début]]+30</f>
        <v>43424</v>
      </c>
      <c r="E13" s="4" t="str">
        <f t="shared" ref="E13" si="6">"Activité"&amp;" "&amp;ROW($A8)</f>
        <v>Activité 8</v>
      </c>
      <c r="F13" s="26">
        <f ca="1">IFERROR(IF(OR(LEN(Jalons[[#This Row],[Date de début]])=0,LEN(Jalons[[#This Row],[Date de fin]])=0),"",INT(C13)-INT($C$6)),"")</f>
        <v>70</v>
      </c>
      <c r="G13" s="26">
        <f ca="1">IFERROR(IF(Jalons[[#This Row],[Jour de début]]=0,DATEDIF(Jalons[[#This Row],[Date de début]],Jalons[[#This Row],[Date de fin]],"d")+1,IF(LEN(Jalons[[#This Row],[Jour de début]])=0,"",DATEDIF(Jalons[[#This Row],[Date de début]],Jalons[[#This Row],[Date de fin]],"d")+1)),0)</f>
        <v>31</v>
      </c>
    </row>
    <row r="14" spans="1:7" x14ac:dyDescent="0.25">
      <c r="B14" s="24">
        <v>9</v>
      </c>
      <c r="C14" s="9">
        <f ca="1">TODAY()+37</f>
        <v>43371</v>
      </c>
      <c r="D14" s="9">
        <f ca="1">Jalons[[#This Row],[Date de début]]+22</f>
        <v>43393</v>
      </c>
      <c r="E14" s="4" t="str">
        <f t="shared" ref="E14" si="7">"Activité"&amp;" "&amp;ROW($A9)</f>
        <v>Activité 9</v>
      </c>
      <c r="F14" s="26">
        <f ca="1">IFERROR(IF(OR(LEN(Jalons[[#This Row],[Date de début]])=0,LEN(Jalons[[#This Row],[Date de fin]])=0),"",INT(C14)-INT($C$6)),"")</f>
        <v>47</v>
      </c>
      <c r="G14" s="26">
        <f ca="1">IFERROR(IF(Jalons[[#This Row],[Jour de début]]=0,DATEDIF(Jalons[[#This Row],[Date de début]],Jalons[[#This Row],[Date de fin]],"d")+1,IF(LEN(Jalons[[#This Row],[Jour de début]])=0,"",DATEDIF(Jalons[[#This Row],[Date de début]],Jalons[[#This Row],[Date de fin]],"d")+1)),0)</f>
        <v>23</v>
      </c>
    </row>
    <row r="15" spans="1:7" x14ac:dyDescent="0.25">
      <c r="B15" s="24">
        <v>10</v>
      </c>
      <c r="C15" s="9">
        <f ca="1">TODAY()-20</f>
        <v>43314</v>
      </c>
      <c r="D15" s="9">
        <f ca="1">Jalons[[#This Row],[Date de début]]+160</f>
        <v>43474</v>
      </c>
      <c r="E15" s="4" t="str">
        <f t="shared" ref="E15" si="8">"Activité"&amp;" "&amp;ROW($A10)</f>
        <v>Activité 10</v>
      </c>
      <c r="F15" s="26">
        <f ca="1">IFERROR(IF(OR(LEN(Jalons[[#This Row],[Date de début]])=0,LEN(Jalons[[#This Row],[Date de fin]])=0),"",INT(C15)-INT($C$6)),"")</f>
        <v>-10</v>
      </c>
      <c r="G15" s="26">
        <f ca="1">IFERROR(IF(Jalons[[#This Row],[Jour de début]]=0,DATEDIF(Jalons[[#This Row],[Date de début]],Jalons[[#This Row],[Date de fin]],"d")+1,IF(LEN(Jalons[[#This Row],[Jour de début]])=0,"",DATEDIF(Jalons[[#This Row],[Date de début]],Jalons[[#This Row],[Date de fin]],"d")+1)),0)</f>
        <v>161</v>
      </c>
    </row>
    <row r="16" spans="1:7" x14ac:dyDescent="0.25">
      <c r="B16" s="24">
        <v>11</v>
      </c>
      <c r="C16" s="9">
        <f ca="1">TODAY()+20</f>
        <v>43354</v>
      </c>
      <c r="D16" s="9">
        <f ca="1">Jalons[[#This Row],[Date de début]]+65</f>
        <v>43419</v>
      </c>
      <c r="E16" s="4" t="str">
        <f t="shared" ref="E16" si="9">"Activité"&amp;" "&amp;ROW($A11)</f>
        <v>Activité 11</v>
      </c>
      <c r="F16" s="26">
        <f ca="1">IFERROR(IF(OR(LEN(Jalons[[#This Row],[Date de début]])=0,LEN(Jalons[[#This Row],[Date de fin]])=0),"",INT(C16)-INT($C$6)),"")</f>
        <v>30</v>
      </c>
      <c r="G16" s="26">
        <f ca="1">IFERROR(IF(Jalons[[#This Row],[Jour de début]]=0,DATEDIF(Jalons[[#This Row],[Date de début]],Jalons[[#This Row],[Date de fin]],"d")+1,IF(LEN(Jalons[[#This Row],[Jour de début]])=0,"",DATEDIF(Jalons[[#This Row],[Date de début]],Jalons[[#This Row],[Date de fin]],"d")+1)),0)</f>
        <v>66</v>
      </c>
    </row>
    <row r="17" spans="1:7" x14ac:dyDescent="0.25">
      <c r="B17" s="24">
        <v>12</v>
      </c>
      <c r="C17" s="9">
        <f ca="1">TODAY()+70</f>
        <v>43404</v>
      </c>
      <c r="D17" s="9">
        <f ca="1">Jalons[[#This Row],[Date de début]]+67</f>
        <v>43471</v>
      </c>
      <c r="E17" s="4" t="str">
        <f t="shared" ref="E17" si="10">"Activité"&amp;" "&amp;ROW($A12)</f>
        <v>Activité 12</v>
      </c>
      <c r="F17" s="26">
        <f ca="1">IFERROR(IF(OR(LEN(Jalons[[#This Row],[Date de début]])=0,LEN(Jalons[[#This Row],[Date de fin]])=0),"",INT(C17)-INT($C$6)),"")</f>
        <v>80</v>
      </c>
      <c r="G17" s="26">
        <f ca="1">IFERROR(IF(Jalons[[#This Row],[Jour de début]]=0,DATEDIF(Jalons[[#This Row],[Date de début]],Jalons[[#This Row],[Date de fin]],"d")+1,IF(LEN(Jalons[[#This Row],[Jour de début]])=0,"",DATEDIF(Jalons[[#This Row],[Date de début]],Jalons[[#This Row],[Date de fin]],"d")+1)),0)</f>
        <v>68</v>
      </c>
    </row>
    <row r="18" spans="1:7" x14ac:dyDescent="0.25">
      <c r="B18" s="24">
        <v>13</v>
      </c>
      <c r="C18" s="9">
        <f ca="1">TODAY()+90</f>
        <v>43424</v>
      </c>
      <c r="D18" s="9">
        <f ca="1">Jalons[[#This Row],[Date de début]]+14</f>
        <v>43438</v>
      </c>
      <c r="E18" s="4" t="str">
        <f t="shared" ref="E18" si="11">"Activité"&amp;" "&amp;ROW($A13)</f>
        <v>Activité 13</v>
      </c>
      <c r="F18" s="26">
        <f ca="1">IFERROR(IF(OR(LEN(Jalons[[#This Row],[Date de début]])=0,LEN(Jalons[[#This Row],[Date de fin]])=0),"",INT(C18)-INT($C$6)),"")</f>
        <v>100</v>
      </c>
      <c r="G18" s="26">
        <f ca="1">IFERROR(IF(Jalons[[#This Row],[Jour de début]]=0,DATEDIF(Jalons[[#This Row],[Date de début]],Jalons[[#This Row],[Date de fin]],"d")+1,IF(LEN(Jalons[[#This Row],[Jour de début]])=0,"",DATEDIF(Jalons[[#This Row],[Date de début]],Jalons[[#This Row],[Date de fin]],"d")+1)),0)</f>
        <v>15</v>
      </c>
    </row>
    <row r="19" spans="1:7" x14ac:dyDescent="0.25">
      <c r="B19" s="24">
        <v>14</v>
      </c>
      <c r="C19" s="9">
        <f ca="1">TODAY()+100</f>
        <v>43434</v>
      </c>
      <c r="D19" s="9">
        <f ca="1">Jalons[[#This Row],[Date de début]]+3</f>
        <v>43437</v>
      </c>
      <c r="E19" s="4" t="str">
        <f t="shared" ref="E19" si="12">"Activité"&amp;" "&amp;ROW($A14)</f>
        <v>Activité 14</v>
      </c>
      <c r="F19" s="26">
        <f ca="1">IFERROR(IF(OR(LEN(Jalons[[#This Row],[Date de début]])=0,LEN(Jalons[[#This Row],[Date de fin]])=0),"",INT(C19)-INT($C$6)),"")</f>
        <v>110</v>
      </c>
      <c r="G19" s="26">
        <f ca="1">IFERROR(IF(Jalons[[#This Row],[Jour de début]]=0,DATEDIF(Jalons[[#This Row],[Date de début]],Jalons[[#This Row],[Date de fin]],"d")+1,IF(LEN(Jalons[[#This Row],[Jour de début]])=0,"",DATEDIF(Jalons[[#This Row],[Date de début]],Jalons[[#This Row],[Date de fin]],"d")+1)),0)</f>
        <v>4</v>
      </c>
    </row>
    <row r="20" spans="1:7" x14ac:dyDescent="0.25">
      <c r="B20" s="24">
        <v>15</v>
      </c>
      <c r="C20" s="9">
        <f ca="1">TODAY()+50</f>
        <v>43384</v>
      </c>
      <c r="D20" s="9">
        <f ca="1">Jalons[[#This Row],[Date de début]]+130</f>
        <v>43514</v>
      </c>
      <c r="E20" s="4" t="str">
        <f t="shared" ref="E20" si="13">"Activité"&amp;" "&amp;ROW($A15)</f>
        <v>Activité 15</v>
      </c>
      <c r="F20" s="26">
        <f ca="1">IFERROR(IF(OR(LEN(Jalons[[#This Row],[Date de début]])=0,LEN(Jalons[[#This Row],[Date de fin]])=0),"",INT(C20)-INT($C$6)),"")</f>
        <v>60</v>
      </c>
      <c r="G20" s="26">
        <f ca="1">IFERROR(IF(Jalons[[#This Row],[Jour de début]]=0,DATEDIF(Jalons[[#This Row],[Date de début]],Jalons[[#This Row],[Date de fin]],"d")+1,IF(LEN(Jalons[[#This Row],[Jour de début]])=0,"",DATEDIF(Jalons[[#This Row],[Date de début]],Jalons[[#This Row],[Date de fin]],"d")+1)),0)</f>
        <v>131</v>
      </c>
    </row>
    <row r="21" spans="1:7" x14ac:dyDescent="0.25">
      <c r="B21" s="24"/>
      <c r="C21" s="9"/>
      <c r="D21" s="9"/>
      <c r="E21" s="4"/>
      <c r="F21" s="26" t="str">
        <f>IFERROR(IF(OR(LEN(Jalons[[#This Row],[Date de début]])=0,LEN(Jalons[[#This Row],[Date de fin]])=0),"",INT(C21)-INT($C$6)),"")</f>
        <v/>
      </c>
      <c r="G21" s="26" t="str">
        <f>IFERROR(IF(Jalons[[#This Row],[Jour de début]]=0,DATEDIF(Jalons[[#This Row],[Date de début]],Jalons[[#This Row],[Date de fin]],"d")+1,IF(LEN(Jalons[[#This Row],[Jour de début]])=0,"",DATEDIF(Jalons[[#This Row],[Date de début]],Jalons[[#This Row],[Date de fin]],"d")+1)),0)</f>
        <v/>
      </c>
    </row>
    <row r="22" spans="1:7" x14ac:dyDescent="0.25">
      <c r="A22" s="20" t="s">
        <v>3</v>
      </c>
      <c r="B22" s="19" t="s">
        <v>6</v>
      </c>
      <c r="C22" s="19"/>
      <c r="D22" s="19"/>
      <c r="E22" s="19"/>
      <c r="F22" s="19"/>
      <c r="G22" s="19"/>
    </row>
  </sheetData>
  <printOptions horizontalCentered="1"/>
  <pageMargins left="0.7" right="0.7" top="0.75" bottom="0.75" header="0.3" footer="0.3"/>
  <pageSetup paperSize="9" fitToHeight="0" orientation="portrait" horizontalDpi="1200" verticalDpi="1200" r:id="rId1"/>
  <headerFooter differentFirst="1">
    <oddFooter>Page &amp;P of &amp;N</oddFooter>
  </headerFooter>
  <ignoredErrors>
    <ignoredError sqref="E6" calculatedColumn="1"/>
  </ignoredErrors>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FB18C-4FEB-4EDB-9966-5EEBD744C25D}">
  <sheetPr>
    <pageSetUpPr fitToPage="1"/>
  </sheetPr>
  <dimension ref="A1:A3"/>
  <sheetViews>
    <sheetView showGridLines="0" workbookViewId="0"/>
  </sheetViews>
  <sheetFormatPr baseColWidth="10" defaultColWidth="9.140625" defaultRowHeight="15" x14ac:dyDescent="0.25"/>
  <cols>
    <col min="1" max="1" width="2.5703125" customWidth="1"/>
  </cols>
  <sheetData>
    <row r="1" spans="1:1" ht="14.45" customHeight="1" x14ac:dyDescent="0.25">
      <c r="A1" s="21" t="s">
        <v>39</v>
      </c>
    </row>
    <row r="2" spans="1:1" ht="14.45" customHeight="1" x14ac:dyDescent="0.25"/>
    <row r="3" spans="1:1" ht="14.45" customHeight="1" x14ac:dyDescent="0.25"/>
  </sheetData>
  <printOptions horizontalCentered="1"/>
  <pageMargins left="0.25" right="0.25" top="0.75" bottom="0.75" header="0.3" footer="0.3"/>
  <pageSetup paperSize="9" orientation="landscape" horizontalDpi="1200" verticalDpi="1200" r:id="rId1"/>
  <headerFooter differentFirst="1">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8" r:id="rId4" name="Barre de défilement 2">
              <controlPr defaultSize="0" autoPict="0" altText="Scrollbar to increment Gantt Chart and scroll through the timeline">
                <anchor>
                  <from>
                    <xdr:col>0</xdr:col>
                    <xdr:colOff>171450</xdr:colOff>
                    <xdr:row>28</xdr:row>
                    <xdr:rowOff>28575</xdr:rowOff>
                  </from>
                  <to>
                    <xdr:col>13</xdr:col>
                    <xdr:colOff>438150</xdr:colOff>
                    <xdr:row>29</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12526-1639-484A-88EF-B2738E2C7DD5}">
  <sheetPr>
    <pageSetUpPr fitToPage="1"/>
  </sheetPr>
  <dimension ref="A1:A6"/>
  <sheetViews>
    <sheetView showGridLines="0" tabSelected="1" workbookViewId="0"/>
  </sheetViews>
  <sheetFormatPr baseColWidth="10" defaultColWidth="9.140625" defaultRowHeight="15" x14ac:dyDescent="0.25"/>
  <cols>
    <col min="1" max="1" width="78.7109375" style="28" customWidth="1"/>
    <col min="2" max="16384" width="9.140625" style="28"/>
  </cols>
  <sheetData>
    <row r="1" spans="1:1" ht="50.1" customHeight="1" x14ac:dyDescent="0.25">
      <c r="A1" s="27" t="s">
        <v>20</v>
      </c>
    </row>
    <row r="2" spans="1:1" ht="56.25" customHeight="1" x14ac:dyDescent="0.25">
      <c r="A2" s="29" t="s">
        <v>40</v>
      </c>
    </row>
    <row r="3" spans="1:1" ht="213" customHeight="1" x14ac:dyDescent="0.25">
      <c r="A3" s="29" t="s">
        <v>37</v>
      </c>
    </row>
    <row r="4" spans="1:1" ht="14.25" customHeight="1" x14ac:dyDescent="0.25">
      <c r="A4" s="30" t="s">
        <v>21</v>
      </c>
    </row>
    <row r="5" spans="1:1" ht="267" customHeight="1" x14ac:dyDescent="0.25">
      <c r="A5" s="29" t="s">
        <v>41</v>
      </c>
    </row>
    <row r="6" spans="1:1" x14ac:dyDescent="0.25">
      <c r="A6" s="28" t="s">
        <v>22</v>
      </c>
    </row>
  </sheetData>
  <printOptions horizontalCentered="1"/>
  <pageMargins left="0.7" right="0.7" top="0.75" bottom="0.75" header="0.3" footer="0.3"/>
  <pageSetup paperSize="9" fitToHeight="0" orientation="portrait" horizontalDpi="1200" verticalDpi="1200" r:id="rId1"/>
  <headerFooter differentFirst="1">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285FE-4B35-4282-8D21-8466FF120F07}">
  <sheetPr>
    <pageSetUpPr fitToPage="1"/>
  </sheetPr>
  <dimension ref="A1:F10"/>
  <sheetViews>
    <sheetView showGridLines="0" workbookViewId="0"/>
  </sheetViews>
  <sheetFormatPr baseColWidth="10" defaultColWidth="9.140625" defaultRowHeight="15" x14ac:dyDescent="0.25"/>
  <cols>
    <col min="1" max="1" width="2.5703125" style="20" customWidth="1"/>
    <col min="2" max="2" width="20.5703125" customWidth="1"/>
    <col min="3" max="3" width="15.7109375" customWidth="1"/>
    <col min="4" max="4" width="23.140625" style="5" customWidth="1"/>
    <col min="5" max="5" width="15.7109375" style="5" customWidth="1"/>
  </cols>
  <sheetData>
    <row r="1" spans="1:6" ht="50.1" customHeight="1" x14ac:dyDescent="0.25">
      <c r="A1" s="20" t="s">
        <v>23</v>
      </c>
      <c r="B1" s="1" t="s">
        <v>28</v>
      </c>
    </row>
    <row r="2" spans="1:6" x14ac:dyDescent="0.25">
      <c r="A2" s="20" t="s">
        <v>24</v>
      </c>
      <c r="B2" t="s">
        <v>29</v>
      </c>
    </row>
    <row r="3" spans="1:6" x14ac:dyDescent="0.25">
      <c r="A3" s="20" t="s">
        <v>25</v>
      </c>
      <c r="B3">
        <v>0</v>
      </c>
    </row>
    <row r="4" spans="1:6" x14ac:dyDescent="0.25">
      <c r="A4" s="20" t="s">
        <v>26</v>
      </c>
      <c r="B4" t="s">
        <v>30</v>
      </c>
    </row>
    <row r="5" spans="1:6" ht="15.75" thickBot="1" x14ac:dyDescent="0.3">
      <c r="A5" s="20" t="s">
        <v>27</v>
      </c>
      <c r="B5" s="3" t="s">
        <v>31</v>
      </c>
      <c r="C5" s="3" t="s">
        <v>32</v>
      </c>
      <c r="D5" s="3" t="s">
        <v>17</v>
      </c>
      <c r="E5" s="3" t="s">
        <v>33</v>
      </c>
      <c r="F5" t="s">
        <v>34</v>
      </c>
    </row>
    <row r="6" spans="1:6" x14ac:dyDescent="0.25">
      <c r="B6" s="10" t="str">
        <f ca="1">IFERROR(IF(LEN(OFFSET('Suivi de projet'!$E6,$B$3,0,1,1))=0,"",INDEX(Jalons[],'Suivi de projet'!$B6+$B$3,4)),"")</f>
        <v>Début</v>
      </c>
      <c r="C6" s="11">
        <f ca="1">IFERROR(IF(LEN(OFFSET('Suivi de projet'!$C6,$B$3,0,1,1))=0,Date_Fin,INDEX(Jalons[],'Suivi de projet'!$B6+$B$3,2)),"")</f>
        <v>43324</v>
      </c>
      <c r="D6" s="12">
        <f ca="1">IFERROR(IF(LEN(OFFSET('Suivi de projet'!$F6,$B$3,0,1,1))=0,"",INDEX(Jalons[],'Suivi de projet'!$B6+$B$3,5)),"")</f>
        <v>0</v>
      </c>
      <c r="E6" s="13">
        <f ca="1">IFERROR(IF(LEN(OFFSET('Suivi de projet'!$G6,$B$3,0,1,1))=0,"",INDEX(Jalons[],'Suivi de projet'!$B6+$B$3,6)),"")</f>
        <v>11</v>
      </c>
    </row>
    <row r="7" spans="1:6" x14ac:dyDescent="0.25">
      <c r="B7" s="14" t="str">
        <f ca="1">IFERROR(IF(LEN(OFFSET('Suivi de projet'!$E7,$B$3,0,1,1))=0,"",INDEX(Jalons[],'Suivi de projet'!$B7+$B$3,4)),"")</f>
        <v>Activité 2</v>
      </c>
      <c r="C7" s="7">
        <f ca="1">IFERROR(IF(LEN(OFFSET('Suivi de projet'!$C7,$B$3,0,1,1))=0,Date_Fin,INDEX(Jalons[],'Suivi de projet'!$B7+$B$3,2)),"")</f>
        <v>43339</v>
      </c>
      <c r="D7" s="8">
        <f ca="1">IFERROR(IF(LEN(OFFSET('Suivi de projet'!$F7,$B$3,0,1,1))=0,"",INDEX(Jalons[],'Suivi de projet'!$B7+$B$3,5)),"")</f>
        <v>15</v>
      </c>
      <c r="E7" s="15">
        <f ca="1">IFERROR(IF(LEN(OFFSET('Suivi de projet'!$G7,$B$3,0,1,1))=0,"",INDEX(Jalons[],'Suivi de projet'!$B7+$B$3,6)),"")</f>
        <v>16</v>
      </c>
    </row>
    <row r="8" spans="1:6" x14ac:dyDescent="0.25">
      <c r="B8" s="14" t="str">
        <f ca="1">IFERROR(IF(LEN(OFFSET('Suivi de projet'!$E8,$B$3,0,1,1))=0,"",INDEX(Jalons[],'Suivi de projet'!$B8+$B$3,4)),"")</f>
        <v>Activité 3</v>
      </c>
      <c r="C8" s="7">
        <f ca="1">IFERROR(IF(LEN(OFFSET('Suivi de projet'!$C8,$B$3,0,1,1))=0,Date_Fin,INDEX(Jalons[],'Suivi de projet'!$B8+$B$3,2)),"")</f>
        <v>43304</v>
      </c>
      <c r="D8" s="8">
        <f ca="1">IFERROR(IF(LEN(OFFSET('Suivi de projet'!$F8,$B$3,0,1,1))=0,"",INDEX(Jalons[],'Suivi de projet'!$B8+$B$3,5)),"")</f>
        <v>-20</v>
      </c>
      <c r="E8" s="15">
        <f ca="1">IFERROR(IF(LEN(OFFSET('Suivi de projet'!$G8,$B$3,0,1,1))=0,"",INDEX(Jalons[],'Suivi de projet'!$B8+$B$3,6)),"")</f>
        <v>153</v>
      </c>
    </row>
    <row r="9" spans="1:6" s="6" customFormat="1" x14ac:dyDescent="0.25">
      <c r="A9" s="20"/>
      <c r="B9" s="14" t="str">
        <f ca="1">IFERROR(IF(LEN(OFFSET('Suivi de projet'!$E9,$B$3,0,1,1))=0,"",INDEX(Jalons[],'Suivi de projet'!$B9+$B$3,4)),"")</f>
        <v>Activité 4</v>
      </c>
      <c r="C9" s="7">
        <f ca="1">IFERROR(IF(LEN(OFFSET('Suivi de projet'!$C9,$B$3,0,1,1))=0,Date_Fin,INDEX(Jalons[],'Suivi de projet'!$B9+$B$3,2)),"")</f>
        <v>43336</v>
      </c>
      <c r="D9" s="8">
        <f ca="1">IFERROR(IF(LEN(OFFSET('Suivi de projet'!$F9,$B$3,0,1,1))=0,"",INDEX(Jalons[],'Suivi de projet'!$B9+$B$3,5)),"")</f>
        <v>12</v>
      </c>
      <c r="E9" s="15">
        <f ca="1">IFERROR(IF(LEN(OFFSET('Suivi de projet'!$G9,$B$3,0,1,1))=0,"",INDEX(Jalons[],'Suivi de projet'!$B9+$B$3,6)),"")</f>
        <v>151</v>
      </c>
    </row>
    <row r="10" spans="1:6" s="6" customFormat="1" x14ac:dyDescent="0.25">
      <c r="A10" s="20"/>
      <c r="B10" s="14" t="str">
        <f ca="1">IFERROR(IF(LEN(OFFSET('Suivi de projet'!$E10,$B$3,0,1,1))=0,"",INDEX(Jalons[],'Suivi de projet'!$B10+$B$3,4)),"")</f>
        <v>Activité 5</v>
      </c>
      <c r="C10" s="7">
        <f ca="1">IFERROR(IF(LEN(OFFSET('Suivi de projet'!$C10,$B$3,0,1,1))=0,Date_Fin,INDEX(Jalons[],'Suivi de projet'!$B10+$B$3,2)),"")</f>
        <v>43349</v>
      </c>
      <c r="D10" s="8">
        <f ca="1">IFERROR(IF(LEN(OFFSET('Suivi de projet'!$F10,$B$3,0,1,1))=0,"",INDEX(Jalons[],'Suivi de projet'!$B10+$B$3,5)),"")</f>
        <v>25</v>
      </c>
      <c r="E10" s="15">
        <f ca="1">IFERROR(IF(LEN(OFFSET('Suivi de projet'!$G10,$B$3,0,1,1))=0,"",INDEX(Jalons[],'Suivi de projet'!$B10+$B$3,6)),"")</f>
        <v>15</v>
      </c>
    </row>
  </sheetData>
  <printOptions horizontalCentered="1"/>
  <pageMargins left="0.7" right="0.7" top="0.75" bottom="0.75" header="0.3" footer="0.3"/>
  <pageSetup paperSize="9" scale="84" fitToHeight="0" orientation="portrait" horizontalDpi="1200" verticalDpi="1200" r:id="rId1"/>
  <headerFooter differentFirst="1">
    <oddFooter>Page &amp;P of &amp;N</oddFooter>
  </headerFooter>
  <ignoredErrors>
    <ignoredError sqref="C6:C10" calculatedColumn="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8</vt:i4>
      </vt:variant>
    </vt:vector>
  </HeadingPairs>
  <TitlesOfParts>
    <vt:vector size="12" baseType="lpstr">
      <vt:lpstr>Suivi de projet</vt:lpstr>
      <vt:lpstr>Diagramme de projet</vt:lpstr>
      <vt:lpstr>À propos</vt:lpstr>
      <vt:lpstr>Données dynamiques masquées</vt:lpstr>
      <vt:lpstr>Date_Début</vt:lpstr>
      <vt:lpstr>Date_Fin</vt:lpstr>
      <vt:lpstr>Durée</vt:lpstr>
      <vt:lpstr>'Suivi de projet'!Impression_des_titres</vt:lpstr>
      <vt:lpstr>IncrémentDéfilement</vt:lpstr>
      <vt:lpstr>Jalon</vt:lpstr>
      <vt:lpstr>JourDébut</vt:lpstr>
      <vt:lpstr>TableauDateDébut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2018-08-15T08:56:38Z</dcterms:created>
  <dcterms:modified xsi:type="dcterms:W3CDTF">2018-08-22T06:35:40Z</dcterms:modified>
</cp:coreProperties>
</file>