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.CZ\Desktop\New folder\fi-FI\target\"/>
    </mc:Choice>
  </mc:AlternateContent>
  <xr:revisionPtr revIDLastSave="0" documentId="13_ncr:1_{D699AFAB-882C-4654-836E-C14E546A1FE7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Kirjan lainaus kirjastosta" sheetId="1" r:id="rId1"/>
  </sheets>
  <definedNames>
    <definedName name="PäiviäSallittu">'Kirjan lainaus kirjastosta'!$H$1</definedName>
    <definedName name="_xlnm.Print_Titles" localSheetId="0">'Kirjan lainaus kirjastosta'!$2:$2</definedName>
    <definedName name="Riviotsikkoalue1..H1">'Kirjan lainaus kirjastosta'!$F$1</definedName>
    <definedName name="Sarakeotsikko1">Kirjat[[#Headers],[Vanhentunut]]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<sst xmlns="http://schemas.openxmlformats.org/spreadsheetml/2006/main" count="38" uniqueCount="32">
  <si>
    <t>Vanhentunut</t>
  </si>
  <si>
    <t>Kirjaston kirjan lainausarkki</t>
  </si>
  <si>
    <t>OPISKELIJA</t>
  </si>
  <si>
    <t>Maria Korhonen</t>
  </si>
  <si>
    <t>Tapani Tarvonen</t>
  </si>
  <si>
    <t>Kaarlo Makkonen</t>
  </si>
  <si>
    <t>Miika Hallberg</t>
  </si>
  <si>
    <t>Karita Hasu</t>
  </si>
  <si>
    <t>Melissa Koponen</t>
  </si>
  <si>
    <t>Sari Salava</t>
  </si>
  <si>
    <t>YHTEYSHENKILÖN SÄHKÖPOSTI</t>
  </si>
  <si>
    <t>joku@example.com</t>
  </si>
  <si>
    <t>YHTEYSHENKILÖN PUHELINNUMERO</t>
  </si>
  <si>
    <t>555-0100</t>
  </si>
  <si>
    <t>555-0101</t>
  </si>
  <si>
    <t>555-0102</t>
  </si>
  <si>
    <t>555-0103</t>
  </si>
  <si>
    <t>555-0104</t>
  </si>
  <si>
    <t>555-0105</t>
  </si>
  <si>
    <t>555-0106</t>
  </si>
  <si>
    <t>KIRJAN NIMI</t>
  </si>
  <si>
    <t>Pieni talo preerialla</t>
  </si>
  <si>
    <t>Lotta ystäväni</t>
  </si>
  <si>
    <t>Aavepoika Aapeli ja mörkölinna</t>
  </si>
  <si>
    <t>Hiirirouva ja ruusupensaan viisaat</t>
  </si>
  <si>
    <t>Matilda</t>
  </si>
  <si>
    <t>Narnian tarinat</t>
  </si>
  <si>
    <t>Rastaslammen noita</t>
  </si>
  <si>
    <t xml:space="preserve">PÄIVIÄ ENNEN MYÖHÄSTYMISTÄ: </t>
  </si>
  <si>
    <t>LAINAUSPÄIVÄ</t>
  </si>
  <si>
    <t>PALAUTUSPÄIVÄ</t>
  </si>
  <si>
    <t>PÄIVIÄ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</si>
</sst>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Vanhentunut&quot;;&quot;&quot;;&quot;&quot;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1" applyFont="1" applyFill="1" applyBorder="1" applyAlignment="1">
      <alignment horizontal="left" vertical="center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165" fontId="20" fillId="0" borderId="0" xfId="11" applyFont="1">
      <alignment horizontal="left" vertical="center" wrapText="1" indent="1"/>
    </xf>
    <xf numFmtId="0" fontId="4" fillId="0" borderId="0" xfId="1" applyFill="1" applyBorder="1" applyAlignment="1">
      <alignment horizontal="left" vertical="center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e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8">
    <dxf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7"/>
      <tableStyleElement type="headerRow" dxfId="6"/>
      <tableStyleElement type="firstColumn" dxfId="5"/>
      <tableStyleElement type="firstHeaderCell" dxfId="4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Kirjakuvake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Ympyrä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Kirjan sivut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Kirjan ääriviivat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Suorakulmio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irjat" displayName="Kirjat" ref="A2:H9">
  <autoFilter ref="A2:H9" xr:uid="{00000000-0009-0000-0100-000001000000}"/>
  <tableColumns count="8">
    <tableColumn id="8" xr3:uid="{00000000-0010-0000-0000-000008000000}" name="Vanhentunut" totalsRowLabel="Summa" dataDxfId="2" totalsRowDxfId="1" dataCellStyle="Icon Set">
      <calculatedColumnFormula>IFERROR(((Kirjat[[#This Row],[LAINAUSPÄIVÄ]]+PäiviäSallittu)&lt;TODAY())*(LEN(Kirjat[[#This Row],[PALAUTUSPÄIVÄ]])=0)*(LEN(Kirjat[[#This Row],[LAINAUSPÄIVÄ]])&gt;0),0)</calculatedColumnFormula>
    </tableColumn>
    <tableColumn id="1" xr3:uid="{00000000-0010-0000-0000-000001000000}" name="OPISKELIJA"/>
    <tableColumn id="3" xr3:uid="{00000000-0010-0000-0000-000003000000}" name="YHTEYSHENKILÖN SÄHKÖPOSTI"/>
    <tableColumn id="2" xr3:uid="{00000000-0010-0000-0000-000002000000}" name="YHTEYSHENKILÖN PUHELINNUMERO" dataCellStyle="Phone"/>
    <tableColumn id="4" xr3:uid="{00000000-0010-0000-0000-000004000000}" name="KIRJAN NIMI"/>
    <tableColumn id="6" xr3:uid="{00000000-0010-0000-0000-000006000000}" name="LAINAUSPÄIVÄ" dataCellStyle="Date"/>
    <tableColumn id="5" xr3:uid="{00000000-0010-0000-0000-000005000000}" name="PALAUTUSPÄIVÄ" dataCellStyle="Date"/>
    <tableColumn id="7" xr3:uid="{00000000-0010-0000-0000-000007000000}" name="PÄIVIÄ" totalsRowFunction="sum" totalsRowDxfId="0">
      <calculatedColumnFormula>IFERROR(IF(Kirjat[[#This Row],[PALAUTUSPÄIVÄ]]="",IF(Kirjat[[#This Row],[LAINAUSPÄIVÄ]]&lt;&gt;"", TODAY()-Kirjat[[#This Row],[LAINAUSPÄIVÄ]],""),Kirjat[[#This Row],[PALAUTUSPÄIVÄ]]-Kirjat[[#This Row],[LAINAUSPÄIVÄ]]),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ku@example.com" TargetMode="External"/><Relationship Id="rId7" Type="http://schemas.openxmlformats.org/officeDocument/2006/relationships/hyperlink" Target="mailto:joku@example.com" TargetMode="Externa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joku@example.com" TargetMode="External"/><Relationship Id="rId6" Type="http://schemas.openxmlformats.org/officeDocument/2006/relationships/hyperlink" Target="mailto:joku@example.com" TargetMode="External"/><Relationship Id="rId5" Type="http://schemas.openxmlformats.org/officeDocument/2006/relationships/hyperlink" Target="mailto:joku@example.co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joku@example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1.44140625" customWidth="1"/>
    <col min="3" max="3" width="27.109375" customWidth="1"/>
    <col min="4" max="4" width="21.33203125" customWidth="1"/>
    <col min="5" max="5" width="30.44140625" customWidth="1"/>
    <col min="6" max="7" width="18.3320312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2" t="s">
        <v>1</v>
      </c>
      <c r="C1" s="12"/>
      <c r="D1" s="12"/>
      <c r="E1" s="12"/>
      <c r="F1" s="11" t="s">
        <v>28</v>
      </c>
      <c r="G1" s="11"/>
      <c r="H1" s="4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20</v>
      </c>
      <c r="F2" t="s">
        <v>29</v>
      </c>
      <c r="G2" t="s">
        <v>30</v>
      </c>
      <c r="H2" t="s">
        <v>31</v>
      </c>
    </row>
    <row r="3" spans="1:8" ht="30" customHeight="1" x14ac:dyDescent="0.2">
      <c r="A3" s="9">
        <f ca="1">IFERROR(((Kirjat[[#This Row],[LAINAUSPÄIVÄ]]+PäiviäSallittu)&lt;TODAY())*(LEN(Kirjat[[#This Row],[PALAUTUSPÄIVÄ]])=0)*(LEN(Kirjat[[#This Row],[LAINAUSPÄIVÄ]])&gt;0),0)</f>
        <v>0</v>
      </c>
      <c r="B3" s="2" t="s">
        <v>3</v>
      </c>
      <c r="C3" s="10" t="s">
        <v>11</v>
      </c>
      <c r="D3" s="6" t="s">
        <v>13</v>
      </c>
      <c r="E3" s="5" t="s">
        <v>21</v>
      </c>
      <c r="F3" s="7">
        <f ca="1">DATE(YEAR(TODAY()),1,14)</f>
        <v>43114</v>
      </c>
      <c r="G3" s="7">
        <f ca="1">DATE(YEAR(TODAY()),1,21)</f>
        <v>43121</v>
      </c>
      <c r="H3" s="8">
        <f ca="1">IFERROR(IF(Kirjat[[#This Row],[PALAUTUSPÄIVÄ]]="",IF(Kirjat[[#This Row],[LAINAUSPÄIVÄ]]&lt;&gt;"", TODAY()-Kirjat[[#This Row],[LAINAUSPÄIVÄ]],""),Kirjat[[#This Row],[PALAUTUSPÄIVÄ]]-Kirjat[[#This Row],[LAINAUSPÄIVÄ]]), "")</f>
        <v>7</v>
      </c>
    </row>
    <row r="4" spans="1:8" ht="30" customHeight="1" x14ac:dyDescent="0.2">
      <c r="A4" s="9">
        <f ca="1">IFERROR(((Kirjat[[#This Row],[LAINAUSPÄIVÄ]]+PäiviäSallittu)&lt;TODAY())*(LEN(Kirjat[[#This Row],[PALAUTUSPÄIVÄ]])=0)*(LEN(Kirjat[[#This Row],[LAINAUSPÄIVÄ]])&gt;0),0)</f>
        <v>0</v>
      </c>
      <c r="B4" s="2" t="s">
        <v>4</v>
      </c>
      <c r="C4" s="10" t="s">
        <v>11</v>
      </c>
      <c r="D4" s="6" t="s">
        <v>14</v>
      </c>
      <c r="E4" s="2" t="s">
        <v>22</v>
      </c>
      <c r="F4" s="7">
        <f ca="1">DATE(YEAR(TODAY()),2,15)</f>
        <v>43146</v>
      </c>
      <c r="G4" s="7">
        <f ca="1">DATE(YEAR(TODAY()),2,18)</f>
        <v>43149</v>
      </c>
      <c r="H4" s="8">
        <f ca="1">IFERROR(IF(Kirjat[[#This Row],[PALAUTUSPÄIVÄ]]="",IF(Kirjat[[#This Row],[LAINAUSPÄIVÄ]]&lt;&gt;"", TODAY()-Kirjat[[#This Row],[LAINAUSPÄIVÄ]],""),Kirjat[[#This Row],[PALAUTUSPÄIVÄ]]-Kirjat[[#This Row],[LAINAUSPÄIVÄ]]), "")</f>
        <v>3</v>
      </c>
    </row>
    <row r="5" spans="1:8" ht="30" customHeight="1" x14ac:dyDescent="0.2">
      <c r="A5" s="9">
        <f ca="1">IFERROR(((Kirjat[[#This Row],[LAINAUSPÄIVÄ]]+PäiviäSallittu)&lt;TODAY())*(LEN(Kirjat[[#This Row],[PALAUTUSPÄIVÄ]])=0)*(LEN(Kirjat[[#This Row],[LAINAUSPÄIVÄ]])&gt;0),0)</f>
        <v>0</v>
      </c>
      <c r="B5" s="2" t="s">
        <v>5</v>
      </c>
      <c r="C5" s="10" t="s">
        <v>11</v>
      </c>
      <c r="D5" s="6" t="s">
        <v>15</v>
      </c>
      <c r="E5" s="2" t="s">
        <v>23</v>
      </c>
      <c r="F5" s="7">
        <f ca="1">DATE(YEAR(TODAY()),2,17)</f>
        <v>43148</v>
      </c>
      <c r="G5" s="7">
        <f ca="1">DATE(YEAR(TODAY()),2,22)</f>
        <v>43153</v>
      </c>
      <c r="H5" s="8">
        <f ca="1">IFERROR(IF(Kirjat[[#This Row],[PALAUTUSPÄIVÄ]]="",IF(Kirjat[[#This Row],[LAINAUSPÄIVÄ]]&lt;&gt;"", TODAY()-Kirjat[[#This Row],[LAINAUSPÄIVÄ]],""),Kirjat[[#This Row],[PALAUTUSPÄIVÄ]]-Kirjat[[#This Row],[LAINAUSPÄIVÄ]]), "")</f>
        <v>5</v>
      </c>
    </row>
    <row r="6" spans="1:8" ht="30" customHeight="1" x14ac:dyDescent="0.2">
      <c r="A6" s="9">
        <f ca="1">IFERROR(((Kirjat[[#This Row],[LAINAUSPÄIVÄ]]+PäiviäSallittu)&lt;TODAY())*(LEN(Kirjat[[#This Row],[PALAUTUSPÄIVÄ]])=0)*(LEN(Kirjat[[#This Row],[LAINAUSPÄIVÄ]])&gt;0),0)</f>
        <v>0</v>
      </c>
      <c r="B6" s="2" t="s">
        <v>6</v>
      </c>
      <c r="C6" s="10" t="s">
        <v>11</v>
      </c>
      <c r="D6" s="6" t="s">
        <v>16</v>
      </c>
      <c r="E6" s="2" t="s">
        <v>24</v>
      </c>
      <c r="F6" s="7">
        <f ca="1">DATE(YEAR(TODAY()),2,17)</f>
        <v>43148</v>
      </c>
      <c r="G6" s="7">
        <f ca="1">DATE(YEAR(TODAY()),2,25)</f>
        <v>43156</v>
      </c>
      <c r="H6" s="8">
        <f ca="1">IFERROR(IF(Kirjat[[#This Row],[PALAUTUSPÄIVÄ]]="",IF(Kirjat[[#This Row],[LAINAUSPÄIVÄ]]&lt;&gt;"", TODAY()-Kirjat[[#This Row],[LAINAUSPÄIVÄ]],""),Kirjat[[#This Row],[PALAUTUSPÄIVÄ]]-Kirjat[[#This Row],[LAINAUSPÄIVÄ]]), "")</f>
        <v>8</v>
      </c>
    </row>
    <row r="7" spans="1:8" ht="30" customHeight="1" x14ac:dyDescent="0.2">
      <c r="A7" s="9">
        <f ca="1">IFERROR(((Kirjat[[#This Row],[LAINAUSPÄIVÄ]]+PäiviäSallittu)&lt;TODAY())*(LEN(Kirjat[[#This Row],[PALAUTUSPÄIVÄ]])=0)*(LEN(Kirjat[[#This Row],[LAINAUSPÄIVÄ]])&gt;0),0)</f>
        <v>0</v>
      </c>
      <c r="B7" s="2" t="s">
        <v>7</v>
      </c>
      <c r="C7" s="10" t="s">
        <v>11</v>
      </c>
      <c r="D7" s="6" t="s">
        <v>17</v>
      </c>
      <c r="E7" s="2" t="s">
        <v>25</v>
      </c>
      <c r="F7" s="7">
        <f ca="1">DATE(YEAR(TODAY()),2,18)</f>
        <v>43149</v>
      </c>
      <c r="G7" s="7">
        <f ca="1">DATE(YEAR(TODAY()),2,28)</f>
        <v>43159</v>
      </c>
      <c r="H7" s="8">
        <f ca="1">IFERROR(IF(Kirjat[[#This Row],[PALAUTUSPÄIVÄ]]="",IF(Kirjat[[#This Row],[LAINAUSPÄIVÄ]]&lt;&gt;"", TODAY()-Kirjat[[#This Row],[LAINAUSPÄIVÄ]],""),Kirjat[[#This Row],[PALAUTUSPÄIVÄ]]-Kirjat[[#This Row],[LAINAUSPÄIVÄ]]), "")</f>
        <v>10</v>
      </c>
    </row>
    <row r="8" spans="1:8" ht="30" customHeight="1" x14ac:dyDescent="0.2">
      <c r="A8" s="9">
        <f ca="1">IFERROR(((Kirjat[[#This Row],[LAINAUSPÄIVÄ]]+PäiviäSallittu)&lt;TODAY())*(LEN(Kirjat[[#This Row],[PALAUTUSPÄIVÄ]])=0)*(LEN(Kirjat[[#This Row],[LAINAUSPÄIVÄ]])&gt;0),0)</f>
        <v>1</v>
      </c>
      <c r="B8" s="2" t="s">
        <v>8</v>
      </c>
      <c r="C8" s="3" t="s">
        <v>11</v>
      </c>
      <c r="D8" s="6" t="s">
        <v>18</v>
      </c>
      <c r="E8" s="2" t="s">
        <v>26</v>
      </c>
      <c r="F8" s="7">
        <f ca="1">DATE(YEAR(TODAY()),1,23)</f>
        <v>43123</v>
      </c>
      <c r="G8" s="7"/>
      <c r="H8" s="8">
        <f ca="1">IFERROR(IF(Kirjat[[#This Row],[PALAUTUSPÄIVÄ]]="",IF(Kirjat[[#This Row],[LAINAUSPÄIVÄ]]&lt;&gt;"", TODAY()-Kirjat[[#This Row],[LAINAUSPÄIVÄ]],""),Kirjat[[#This Row],[PALAUTUSPÄIVÄ]]-Kirjat[[#This Row],[LAINAUSPÄIVÄ]]), "")</f>
        <v>162</v>
      </c>
    </row>
    <row r="9" spans="1:8" ht="30" customHeight="1" x14ac:dyDescent="0.2">
      <c r="A9" s="9">
        <f ca="1">IFERROR(((Kirjat[[#This Row],[LAINAUSPÄIVÄ]]+PäiviäSallittu)&lt;TODAY())*(LEN(Kirjat[[#This Row],[PALAUTUSPÄIVÄ]])=0)*(LEN(Kirjat[[#This Row],[LAINAUSPÄIVÄ]])&gt;0),0)</f>
        <v>0</v>
      </c>
      <c r="B9" s="2" t="s">
        <v>9</v>
      </c>
      <c r="C9" s="10" t="s">
        <v>11</v>
      </c>
      <c r="D9" s="6" t="s">
        <v>19</v>
      </c>
      <c r="E9" s="2" t="s">
        <v>27</v>
      </c>
      <c r="F9" s="7">
        <f ca="1">TODAY()</f>
        <v>43285</v>
      </c>
      <c r="G9" s="7"/>
      <c r="H9" s="8">
        <f ca="1">IFERROR(IF(Kirjat[[#This Row],[PALAUTUSPÄIVÄ]]="",IF(Kirjat[[#This Row],[LAINAUSPÄIVÄ]]&lt;&gt;"", TODAY()-Kirjat[[#This Row],[LAINAUSPÄIVÄ]],""),Kirjat[[#This Row],[PALAUTUSPÄIVÄ]]-Kirjat[[#This Row],[LAINAUSPÄIVÄ]]), "")</f>
        <v>0</v>
      </c>
    </row>
  </sheetData>
  <mergeCells count="2">
    <mergeCell ref="F1:G1"/>
    <mergeCell ref="B1:E1"/>
  </mergeCells>
  <conditionalFormatting sqref="B3:H9">
    <cfRule type="expression" dxfId="3" priority="2">
      <formula>$A3=1</formula>
    </cfRule>
  </conditionalFormatting>
  <dataValidations count="12">
    <dataValidation allowBlank="1" showInputMessage="1" showErrorMessage="1" prompt="Luo kirjaston kirjan lainausjäljitin tähän laskentataulukkoon. Kirjoita soluun H1 päivät ennen myöhästymistä" sqref="A1" xr:uid="{00000000-0002-0000-0000-000000000000}"/>
    <dataValidation allowBlank="1" showInputMessage="1" showErrorMessage="1" prompt="Tämän laskentataulukon otsikko on tässä solussa. Lisää Päivät ennen myöhästymistä oikeanpuoleiseen soluun" sqref="B1:E1" xr:uid="{00000000-0002-0000-0000-000001000000}"/>
    <dataValidation allowBlank="1" showInputMessage="1" showErrorMessage="1" prompt="Lisää Päivät ennen myöhästymistä oikeanpuoleiseen soluun" sqref="F1:G1" xr:uid="{00000000-0002-0000-0000-000002000000}"/>
    <dataValidation allowBlank="1" showInputMessage="1" showErrorMessage="1" prompt="Lisää Päivät ennen myöhästymistä tähän soluun" sqref="H1" xr:uid="{00000000-0002-0000-0000-000003000000}"/>
    <dataValidation allowBlank="1" showInputMessage="1" showErrorMessage="1" prompt="Myöhästymiskuvake päivittyy automaattisesti tähän sarakkeeseen tämän otsikon alle" sqref="A2" xr:uid="{00000000-0002-0000-0000-000004000000}"/>
    <dataValidation allowBlank="1" showInputMessage="1" showErrorMessage="1" prompt="Lisää oppilaan nimi tähän sarakkeeseen tämän otsikon alle. Etsi erityiset merkinnät otsikon suodattimien avulla" sqref="B2" xr:uid="{00000000-0002-0000-0000-000005000000}"/>
    <dataValidation allowBlank="1" showInputMessage="1" showErrorMessage="1" prompt="Lisää sähköpostiyhteysosoite tähän sarakkeeseen tämän otsikon alle" sqref="C2" xr:uid="{00000000-0002-0000-0000-000006000000}"/>
    <dataValidation allowBlank="1" showInputMessage="1" showErrorMessage="1" prompt="Lisää yhteyspuhelinnumero tähän sarakkeeseen tämän otsikon alle" sqref="D2" xr:uid="{00000000-0002-0000-0000-000007000000}"/>
    <dataValidation allowBlank="1" showInputMessage="1" showErrorMessage="1" prompt="Lisää kirjan nimi tähän sarakkeeseen tämän otsikon alle" sqref="E2" xr:uid="{00000000-0002-0000-0000-000008000000}"/>
    <dataValidation allowBlank="1" showInputMessage="1" showErrorMessage="1" prompt="Lisää lainauspäivä tähän sarakkeeseen tämän otsikon alle" sqref="F2" xr:uid="{00000000-0002-0000-0000-000009000000}"/>
    <dataValidation allowBlank="1" showInputMessage="1" showErrorMessage="1" prompt="Lisää palautuspäivä tähän sarakkeeseen tämän otsikon alle" sqref="G2" xr:uid="{00000000-0002-0000-0000-00000A000000}"/>
    <dataValidation allowBlank="1" showInputMessage="1" showErrorMessage="1" prompt="Myöhästymispäivät lasketaan automaattisesti tässä sarakkeessa tämän otsikon alla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4" r:id="rId6" xr:uid="{6829CDB9-F0C3-4B94-AA19-734503BC9E27}"/>
    <hyperlink ref="C5" r:id="rId7" xr:uid="{2369614D-2DE5-4D7D-8E9B-BFE8DE5B7662}"/>
  </hyperlinks>
  <printOptions horizontalCentered="1"/>
  <pageMargins left="0.5" right="0.5" top="0.5" bottom="0.5" header="0.5" footer="0.5"/>
  <pageSetup paperSize="9" scale="80" fitToHeight="0" orientation="landscape" r:id="rId8"/>
  <headerFooter differentFirst="1">
    <oddFooter>Page &amp;P of &amp;N</oddFooter>
  </headerFooter>
  <ignoredErrors>
    <ignoredError sqref="F4:F5 G5 F8" formula="1"/>
    <ignoredError sqref="H8:H9 A8:A9" emptyCellReference="1"/>
  </ignoredErrors>
  <drawing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Kirjan lainaus kirjastosta</vt:lpstr>
      <vt:lpstr>PäiviäSallittu</vt:lpstr>
      <vt:lpstr>'Kirjan lainaus kirjastosta'!Print_Titles</vt:lpstr>
      <vt:lpstr>Riviotsikkoalue1..H1</vt:lpstr>
      <vt:lpstr>Sarakeotsikko1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2018-07-04T10:03:01Z</dcterms:modified>
</cp:coreProperties>
</file>