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phinwichJ\Desktop\"/>
    </mc:Choice>
  </mc:AlternateContent>
  <bookViews>
    <workbookView xWindow="0" yWindow="0" windowWidth="28800" windowHeight="12435"/>
  </bookViews>
  <sheets>
    <sheet name="Painonpudotuksen seuranta" sheetId="1" r:id="rId1"/>
    <sheet name="laskelmat" sheetId="2" state="hidden" r:id="rId2"/>
  </sheets>
  <definedNames>
    <definedName name="ChartPeriods">CHOOSE(1+(ChartView&lt;&gt;"VIIKOITTAINEN"),OFFSET(laskelmat!$B$5,,,laskelmat!$A$3),OFFSET(laskelmat!$H$5,,,laskelmat!$G$3))</definedName>
    <definedName name="ChartValues">CHOOSE(1+(ChartView&lt;&gt;"VIIKOITTAINEN"),OFFSET(laskelmat!$C$5,,,laskelmat!$A$3-1),OFFSET(laskelmat!$J$5,,,laskelmat!$G$3-1))</definedName>
    <definedName name="ChartView">'Painonpudotuksen seuranta'!$C$3</definedName>
    <definedName name="GoalValues">CHOOSE(1+(ChartView&lt;&gt;"VIIKOITTAINEN"),OFFSET(laskelmat!$E$5,,,laskelmat!$A$3),OFFSET(laskelmat!$K$5,,,laskelmat!$G$3))</definedName>
    <definedName name="GoalWeight">'Painonpudotuksen seuranta'!$B$3</definedName>
    <definedName name="ShowGoalWeight">laskelmat!$E$4</definedName>
    <definedName name="_xlnm.Print_Titles" localSheetId="0">'Painonpudotuksen seuranta'!$25:$25</definedName>
  </definedNames>
  <calcPr calcId="152511"/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A17" i="2"/>
  <c r="B17" i="2" s="1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5" i="2"/>
  <c r="B5" i="2" s="1"/>
  <c r="C5" i="2"/>
  <c r="A6" i="2"/>
  <c r="B6" i="2" s="1"/>
  <c r="C6" i="2"/>
  <c r="A7" i="2"/>
  <c r="B7" i="2"/>
  <c r="C7" i="2"/>
  <c r="A8" i="2"/>
  <c r="B8" i="2" s="1"/>
  <c r="C8" i="2"/>
  <c r="A9" i="2"/>
  <c r="B9" i="2" s="1"/>
  <c r="C9" i="2"/>
  <c r="A10" i="2"/>
  <c r="B10" i="2" s="1"/>
  <c r="C10" i="2"/>
  <c r="A11" i="2"/>
  <c r="B11" i="2"/>
  <c r="C11" i="2"/>
  <c r="A12" i="2"/>
  <c r="B12" i="2" s="1"/>
  <c r="C12" i="2"/>
  <c r="A13" i="2"/>
  <c r="B13" i="2" s="1"/>
  <c r="C13" i="2"/>
  <c r="A14" i="2"/>
  <c r="B14" i="2" s="1"/>
  <c r="C14" i="2"/>
  <c r="A15" i="2"/>
  <c r="B15" i="2"/>
  <c r="C15" i="2"/>
  <c r="A16" i="2"/>
  <c r="B16" i="2" s="1"/>
  <c r="C16" i="2"/>
  <c r="E6" i="2" l="1"/>
  <c r="E5" i="2" l="1"/>
  <c r="H5" i="2" l="1"/>
  <c r="I5" i="2" s="1"/>
  <c r="A3" i="2" l="1"/>
  <c r="J5" i="2" l="1"/>
  <c r="H6" i="2"/>
  <c r="I6" i="2" s="1"/>
  <c r="H7" i="2" s="1"/>
  <c r="Q11" i="2" l="1"/>
  <c r="I7" i="2"/>
  <c r="H8" i="2" s="1"/>
  <c r="J6" i="2"/>
  <c r="J7" i="2" l="1"/>
  <c r="I8" i="2"/>
  <c r="H9" i="2" s="1"/>
  <c r="I9" i="2" l="1"/>
  <c r="H10" i="2" s="1"/>
  <c r="J8" i="2"/>
  <c r="J9" i="2" l="1"/>
  <c r="I10" i="2"/>
  <c r="H11" i="2" s="1"/>
  <c r="J10" i="2" l="1"/>
  <c r="I11" i="2"/>
  <c r="H12" i="2" s="1"/>
  <c r="J11" i="2" l="1"/>
  <c r="I12" i="2"/>
  <c r="H13" i="2" s="1"/>
  <c r="J12" i="2" l="1"/>
  <c r="I13" i="2"/>
  <c r="H14" i="2" s="1"/>
  <c r="I14" i="2" l="1"/>
  <c r="J14" i="2" s="1"/>
  <c r="J13" i="2"/>
  <c r="H15" i="2" l="1"/>
  <c r="I15" i="2" s="1"/>
  <c r="H16" i="2" l="1"/>
  <c r="I16" i="2" s="1"/>
  <c r="J15" i="2"/>
  <c r="H17" i="2" l="1"/>
  <c r="I17" i="2" s="1"/>
  <c r="H18" i="2" s="1"/>
  <c r="J16" i="2"/>
  <c r="J17" i="2" l="1"/>
  <c r="I18" i="2"/>
  <c r="H19" i="2" s="1"/>
  <c r="J18" i="2" l="1"/>
  <c r="I19" i="2"/>
  <c r="J19" i="2" s="1"/>
  <c r="H20" i="2" l="1"/>
  <c r="I20" i="2" l="1"/>
  <c r="H21" i="2" s="1"/>
  <c r="J20" i="2" l="1"/>
  <c r="I21" i="2"/>
  <c r="H22" i="2" s="1"/>
  <c r="J21" i="2" l="1"/>
  <c r="I22" i="2"/>
  <c r="H23" i="2" s="1"/>
  <c r="J22" i="2" l="1"/>
  <c r="I23" i="2"/>
  <c r="H24" i="2" s="1"/>
  <c r="J23" i="2" l="1"/>
  <c r="I24" i="2"/>
  <c r="H25" i="2" s="1"/>
  <c r="J24" i="2" l="1"/>
  <c r="I25" i="2"/>
  <c r="H26" i="2" s="1"/>
  <c r="J25" i="2" l="1"/>
  <c r="I26" i="2"/>
  <c r="H27" i="2" s="1"/>
  <c r="J26" i="2" l="1"/>
  <c r="I27" i="2"/>
  <c r="H28" i="2" s="1"/>
  <c r="G3" i="2" s="1"/>
  <c r="D5" i="2" l="1"/>
  <c r="D6" i="2"/>
  <c r="J27" i="2"/>
  <c r="I28" i="2"/>
  <c r="J28" i="2" s="1"/>
</calcChain>
</file>

<file path=xl/sharedStrings.xml><?xml version="1.0" encoding="utf-8"?>
<sst xmlns="http://schemas.openxmlformats.org/spreadsheetml/2006/main" count="17" uniqueCount="14">
  <si>
    <t>Periods</t>
  </si>
  <si>
    <t xml:space="preserve"> </t>
  </si>
  <si>
    <r>
      <t xml:space="preserve">  HEIDIN</t>
    </r>
    <r>
      <rPr>
        <b/>
        <sz val="16"/>
        <color theme="5"/>
        <rFont val="Century Gothic"/>
        <family val="2"/>
        <scheme val="minor"/>
      </rPr>
      <t xml:space="preserve"> PAINONPUDOTUS</t>
    </r>
  </si>
  <si>
    <t>TAVOITEPAINO</t>
  </si>
  <si>
    <t>KAAVIONÄKYMÄ</t>
  </si>
  <si>
    <t>VIIKOITTAINEN</t>
  </si>
  <si>
    <t>SEURANTA</t>
  </si>
  <si>
    <t>PÄIVÄMÄÄRÄ</t>
  </si>
  <si>
    <t>PAINO</t>
  </si>
  <si>
    <t>Viikko</t>
  </si>
  <si>
    <t>Arvot</t>
  </si>
  <si>
    <t>Kuukausi</t>
  </si>
  <si>
    <t>KUUKAUDEN LOPUSSA</t>
  </si>
  <si>
    <t>*** Taulukko on piilotettava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</si>
</sst>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"/>
    <numFmt numFmtId="165" formatCode="#,##0.0"/>
    <numFmt numFmtId="166" formatCode="dd/mm/yy\ ddd"/>
    <numFmt numFmtId="167" formatCode="dd/mm/yy\ aaaa"/>
  </numFmts>
  <fonts count="12" x14ac:knownFonts="1">
    <font>
      <sz val="12"/>
      <color theme="3" tint="0.24994659260841701"/>
      <name val="Century Gothic"/>
      <family val="2"/>
      <scheme val="minor"/>
    </font>
    <font>
      <sz val="8"/>
      <color theme="1" tint="0.34998626667073579"/>
      <name val="Century Gothic"/>
      <family val="2"/>
      <scheme val="minor"/>
    </font>
    <font>
      <b/>
      <i/>
      <sz val="13"/>
      <color theme="8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sz val="16"/>
      <color theme="8"/>
      <name val="Century Gothic"/>
      <family val="2"/>
      <scheme val="minor"/>
    </font>
    <font>
      <b/>
      <i/>
      <sz val="12"/>
      <color theme="3" tint="0.24994659260841701"/>
      <name val="Century Gothic"/>
      <family val="2"/>
      <scheme val="minor"/>
    </font>
    <font>
      <b/>
      <i/>
      <sz val="11"/>
      <color theme="3" tint="0.24994659260841701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4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b/>
      <sz val="12"/>
      <color theme="0"/>
      <name val="Century Gothic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2" borderId="0"/>
    <xf numFmtId="166" fontId="1" fillId="0" borderId="0">
      <alignment horizontal="left"/>
    </xf>
    <xf numFmtId="165" fontId="1" fillId="0" borderId="0">
      <alignment horizontal="right"/>
    </xf>
    <xf numFmtId="0" fontId="9" fillId="2" borderId="0" applyNumberFormat="0" applyBorder="0" applyAlignment="0" applyProtection="0"/>
    <xf numFmtId="165" fontId="10" fillId="2" borderId="1" applyProtection="0">
      <alignment horizontal="center" vertical="center"/>
    </xf>
    <xf numFmtId="166" fontId="8" fillId="2" borderId="0" applyNumberFormat="0" applyBorder="0" applyAlignment="0" applyProtection="0">
      <alignment horizontal="left"/>
    </xf>
    <xf numFmtId="0" fontId="3" fillId="2" borderId="0" applyNumberFormat="0" applyBorder="0" applyAlignment="0" applyProtection="0"/>
    <xf numFmtId="0" fontId="4" fillId="2" borderId="2" applyNumberFormat="0" applyProtection="0">
      <alignment horizontal="right" indent="2"/>
    </xf>
    <xf numFmtId="0" fontId="2" fillId="2" borderId="2" applyNumberFormat="0" applyFill="0" applyAlignment="0"/>
    <xf numFmtId="167" fontId="5" fillId="2" borderId="0" applyFont="0" applyFill="0" applyBorder="0" applyProtection="0">
      <alignment horizontal="left"/>
    </xf>
    <xf numFmtId="165" fontId="6" fillId="2" borderId="0" applyFont="0" applyFill="0" applyBorder="0" applyProtection="0">
      <alignment horizontal="left"/>
    </xf>
  </cellStyleXfs>
  <cellXfs count="15">
    <xf numFmtId="0" fontId="0" fillId="2" borderId="0" xfId="0"/>
    <xf numFmtId="164" fontId="0" fillId="2" borderId="0" xfId="0" applyNumberFormat="1"/>
    <xf numFmtId="14" fontId="0" fillId="2" borderId="0" xfId="0" applyNumberFormat="1"/>
    <xf numFmtId="165" fontId="10" fillId="2" borderId="1" xfId="4">
      <alignment horizontal="center" vertical="center"/>
    </xf>
    <xf numFmtId="0" fontId="0" fillId="2" borderId="2" xfId="8" applyFont="1"/>
    <xf numFmtId="0" fontId="7" fillId="2" borderId="0" xfId="0" applyFont="1"/>
    <xf numFmtId="0" fontId="0" fillId="2" borderId="0" xfId="0" applyFont="1" applyFill="1" applyBorder="1"/>
    <xf numFmtId="165" fontId="0" fillId="2" borderId="0" xfId="10" applyFont="1" applyFill="1" applyBorder="1" applyAlignment="1">
      <alignment horizontal="left"/>
    </xf>
    <xf numFmtId="0" fontId="8" fillId="2" borderId="2" xfId="8" applyNumberFormat="1" applyFont="1" applyAlignment="1"/>
    <xf numFmtId="0" fontId="0" fillId="2" borderId="0" xfId="0" applyAlignment="1">
      <alignment horizontal="left"/>
    </xf>
    <xf numFmtId="167" fontId="0" fillId="2" borderId="0" xfId="9" applyNumberFormat="1" applyFont="1" applyFill="1" applyBorder="1">
      <alignment horizontal="left"/>
    </xf>
    <xf numFmtId="167" fontId="0" fillId="2" borderId="0" xfId="9" applyNumberFormat="1" applyFont="1">
      <alignment horizontal="left"/>
    </xf>
    <xf numFmtId="165" fontId="11" fillId="2" borderId="1" xfId="4" applyFont="1">
      <alignment horizontal="center" vertical="center"/>
    </xf>
    <xf numFmtId="0" fontId="9" fillId="2" borderId="0" xfId="3" applyFill="1" applyBorder="1" applyAlignment="1">
      <alignment horizontal="right" vertical="top"/>
    </xf>
    <xf numFmtId="0" fontId="4" fillId="2" borderId="2" xfId="7" applyAlignment="1">
      <alignment horizontal="right" indent="1"/>
    </xf>
  </cellXfs>
  <cellStyles count="11">
    <cellStyle name="Alaotsikko" xfId="6"/>
    <cellStyle name="Käyttäjän alaotsikko" xfId="7"/>
    <cellStyle name="Normaali" xfId="0" builtinId="0" customBuiltin="1"/>
    <cellStyle name="Otsikko 1" xfId="3" builtinId="16" customBuiltin="1"/>
    <cellStyle name="Otsikon sääntö" xfId="8"/>
    <cellStyle name="Painosarake" xfId="10"/>
    <cellStyle name="Painot" xfId="2"/>
    <cellStyle name="Päivämääräsarake" xfId="9"/>
    <cellStyle name="Päivämäärät" xfId="1"/>
    <cellStyle name="Syöteotsikot" xfId="5"/>
    <cellStyle name="Syöttö" xfId="4" builtinId="20" customBuiltin="1"/>
  </cellStyles>
  <dxfs count="7">
    <dxf>
      <alignment horizontal="left" vertical="bottom" textRotation="0" wrapText="0" indent="0" justifyLastLine="0" shrinkToFit="0" readingOrder="0"/>
    </dxf>
    <dxf>
      <numFmt numFmtId="167" formatCode="dd/mm/yy\ aaaa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entury Gothic"/>
        <scheme val="minor"/>
      </font>
      <fill>
        <patternFill patternType="solid">
          <fgColor indexed="64"/>
          <bgColor theme="3"/>
        </patternFill>
      </fill>
    </dxf>
    <dxf>
      <font>
        <b/>
        <i/>
        <color theme="2" tint="-0.24994659260841701"/>
      </font>
    </dxf>
    <dxf>
      <font>
        <b/>
        <i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>
          <bgColor theme="3"/>
        </patternFill>
      </fill>
    </dxf>
  </dxfs>
  <tableStyles count="1" defaultTableStyle="Painonpudotuksen seuranta" defaultPivotStyle="PivotStyleMedium17">
    <tableStyle name="Painonpudotuksen seuranta" pivot="0" count="4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mruColors>
      <color rgb="FFDFF1F6"/>
      <color rgb="FFEFF8FB"/>
      <color rgb="FF779548"/>
      <color rgb="FFE4F9BF"/>
      <color rgb="FFD7FFB3"/>
      <color rgb="FFC7F27A"/>
      <color rgb="FFF0FFE2"/>
      <color rgb="FFD0E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92668652169774113"/>
        </c:manualLayout>
      </c:layout>
      <c:areaChart>
        <c:grouping val="standard"/>
        <c:varyColors val="0"/>
        <c:ser>
          <c:idx val="1"/>
          <c:order val="1"/>
          <c:tx>
            <c:v>Edistymisen sävytys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[0]!ChartPeriods</c:f>
              <c:numCache>
                <c:formatCode>d/m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cat>
          <c:val>
            <c:numRef>
              <c:f>[0]!ChartValues</c:f>
              <c:numCache>
                <c:formatCode>General</c:formatCode>
                <c:ptCount val="12"/>
                <c:pt idx="0">
                  <c:v>76</c:v>
                </c:pt>
                <c:pt idx="1">
                  <c:v>76</c:v>
                </c:pt>
                <c:pt idx="2">
                  <c:v>77.599999999999994</c:v>
                </c:pt>
                <c:pt idx="3">
                  <c:v>76.5</c:v>
                </c:pt>
                <c:pt idx="4">
                  <c:v>76.099999999999994</c:v>
                </c:pt>
                <c:pt idx="5">
                  <c:v>74</c:v>
                </c:pt>
                <c:pt idx="6">
                  <c:v>73</c:v>
                </c:pt>
                <c:pt idx="7">
                  <c:v>72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5040"/>
        <c:axId val="111884480"/>
      </c:areaChart>
      <c:scatterChart>
        <c:scatterStyle val="lineMarker"/>
        <c:varyColors val="0"/>
        <c:ser>
          <c:idx val="0"/>
          <c:order val="0"/>
          <c:tx>
            <c:v>Edistyminen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[0]!ChartPeriods</c:f>
              <c:numCache>
                <c:formatCode>d/m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xVal>
          <c:yVal>
            <c:numRef>
              <c:f>[0]!ChartValues</c:f>
              <c:numCache>
                <c:formatCode>General</c:formatCode>
                <c:ptCount val="12"/>
                <c:pt idx="0">
                  <c:v>76</c:v>
                </c:pt>
                <c:pt idx="1">
                  <c:v>76</c:v>
                </c:pt>
                <c:pt idx="2">
                  <c:v>77.599999999999994</c:v>
                </c:pt>
                <c:pt idx="3">
                  <c:v>76.5</c:v>
                </c:pt>
                <c:pt idx="4">
                  <c:v>76.099999999999994</c:v>
                </c:pt>
                <c:pt idx="5">
                  <c:v>74</c:v>
                </c:pt>
                <c:pt idx="6">
                  <c:v>73</c:v>
                </c:pt>
                <c:pt idx="7">
                  <c:v>72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</c:numCache>
            </c:numRef>
          </c:yVal>
          <c:smooth val="0"/>
        </c:ser>
        <c:ser>
          <c:idx val="3"/>
          <c:order val="2"/>
          <c:tx>
            <c:v>Tavoitepaino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TAVOITEPAINO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laskelmat!$D$5:$D$6</c:f>
              <c:numCache>
                <c:formatCode>d/m</c:formatCode>
                <c:ptCount val="2"/>
                <c:pt idx="0">
                  <c:v>41243</c:v>
                </c:pt>
                <c:pt idx="1">
                  <c:v>41327</c:v>
                </c:pt>
              </c:numCache>
            </c:numRef>
          </c:xVal>
          <c:yVal>
            <c:numRef>
              <c:f>laskelmat!$E$5:$E$6</c:f>
              <c:numCache>
                <c:formatCode>General</c:formatCode>
                <c:ptCount val="2"/>
                <c:pt idx="0">
                  <c:v>72</c:v>
                </c:pt>
                <c:pt idx="1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85040"/>
        <c:axId val="111884480"/>
      </c:scatterChart>
      <c:dateAx>
        <c:axId val="111885040"/>
        <c:scaling>
          <c:orientation val="minMax"/>
        </c:scaling>
        <c:delete val="0"/>
        <c:axPos val="b"/>
        <c:numFmt formatCode="d/m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fi-FI"/>
          </a:p>
        </c:txPr>
        <c:crossAx val="111884480"/>
        <c:crosses val="autoZero"/>
        <c:auto val="1"/>
        <c:lblOffset val="100"/>
        <c:baseTimeUnit val="days"/>
      </c:dateAx>
      <c:valAx>
        <c:axId val="11188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fi-FI"/>
          </a:p>
        </c:txPr>
        <c:crossAx val="111885040"/>
        <c:crosses val="autoZero"/>
        <c:crossBetween val="midCat"/>
        <c:majorUnit val="2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ShowGoalWeigh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400048</xdr:colOff>
      <xdr:row>5</xdr:row>
      <xdr:rowOff>28575</xdr:rowOff>
    </xdr:from>
    <xdr:to>
      <xdr:col>10</xdr:col>
      <xdr:colOff>0</xdr:colOff>
      <xdr:row>23</xdr:row>
      <xdr:rowOff>104775</xdr:rowOff>
    </xdr:to>
    <xdr:graphicFrame macro="">
      <xdr:nvGraphicFramePr>
        <xdr:cNvPr id="2" name="Painon seuranta" descr="Jos Näytä tavoitepaino -valintaruutu on valittuna solussa B5, tavoitepainoviiva näkyy aluekaaviossa." title="Painon seurantakaav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4</xdr:row>
      <xdr:rowOff>0</xdr:rowOff>
    </xdr:from>
    <xdr:to>
      <xdr:col>2</xdr:col>
      <xdr:colOff>606424</xdr:colOff>
      <xdr:row>5</xdr:row>
      <xdr:rowOff>9525</xdr:rowOff>
    </xdr:to>
    <xdr:sp macro="" textlink="">
      <xdr:nvSpPr>
        <xdr:cNvPr id="5" name="Näytä tavoitepaino -otsikko" descr="&quot;&quot;" title="Näytä tavoitepaino"/>
        <xdr:cNvSpPr txBox="1"/>
      </xdr:nvSpPr>
      <xdr:spPr>
        <a:xfrm>
          <a:off x="761999" y="1609725"/>
          <a:ext cx="1930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2"/>
              </a:solidFill>
            </a:rPr>
            <a:t>Näytä tavoitepaino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</xdr:row>
          <xdr:rowOff>28575</xdr:rowOff>
        </xdr:from>
        <xdr:to>
          <xdr:col>1</xdr:col>
          <xdr:colOff>266700</xdr:colOff>
          <xdr:row>4</xdr:row>
          <xdr:rowOff>247650</xdr:rowOff>
        </xdr:to>
        <xdr:sp macro="" textlink="">
          <xdr:nvSpPr>
            <xdr:cNvPr id="1025" name="Näytä tavoitepaino" descr="Näytä tavoitepaino kaaviossa napsauttamalla valintaruutua.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247651</xdr:colOff>
      <xdr:row>3</xdr:row>
      <xdr:rowOff>9525</xdr:rowOff>
    </xdr:from>
    <xdr:to>
      <xdr:col>5</xdr:col>
      <xdr:colOff>571501</xdr:colOff>
      <xdr:row>4</xdr:row>
      <xdr:rowOff>228600</xdr:rowOff>
    </xdr:to>
    <xdr:sp macro="" textlink="">
      <xdr:nvSpPr>
        <xdr:cNvPr id="3" name="Seurantavihje" descr="Muuta kaavionäkymä viikoittaisesta kuukausittaiseksi solussa C3. " title="Seurantavihje"/>
        <xdr:cNvSpPr/>
      </xdr:nvSpPr>
      <xdr:spPr>
        <a:xfrm>
          <a:off x="3676651" y="1095375"/>
          <a:ext cx="1847850" cy="742950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SEURANTAVIHJE: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Muuta kaavionäkymä viikoittaisesta kuukausittaiseksi.</a:t>
          </a:r>
        </a:p>
      </xdr:txBody>
    </xdr:sp>
    <xdr:clientData fPrintsWithSheet="0"/>
  </xdr:twoCellAnchor>
  <xdr:twoCellAnchor>
    <xdr:from>
      <xdr:col>1</xdr:col>
      <xdr:colOff>1400175</xdr:colOff>
      <xdr:row>25</xdr:row>
      <xdr:rowOff>133349</xdr:rowOff>
    </xdr:from>
    <xdr:to>
      <xdr:col>3</xdr:col>
      <xdr:colOff>704850</xdr:colOff>
      <xdr:row>30</xdr:row>
      <xdr:rowOff>38099</xdr:rowOff>
    </xdr:to>
    <xdr:sp macro="" textlink="">
      <xdr:nvSpPr>
        <xdr:cNvPr id="6" name="Seurantavihje" descr="Muuta kaavionäkymä viikoittaisesta kuukausittaiseksi solussa C3. " title="Seurantavihje"/>
        <xdr:cNvSpPr/>
      </xdr:nvSpPr>
      <xdr:spPr>
        <a:xfrm>
          <a:off x="2038350" y="6610349"/>
          <a:ext cx="2095500" cy="1000125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SEURANTAVIHJE: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Aloita muuttamalla tämä päivämäärä. Poista sen jälkeen tämä vihje. Kirjaa edistyminen viikoittain.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WeightTable" displayName="WeightTable" ref="B25:C129" totalsRowShown="0" headerRowDxfId="2">
  <autoFilter ref="B25:C129"/>
  <tableColumns count="2">
    <tableColumn id="1" name="PÄIVÄMÄÄRÄ" dataDxfId="1"/>
    <tableColumn id="2" name="PAINO" dataDxfId="0"/>
  </tableColumns>
  <tableStyleInfo name="Painonpudotuksen seuranta" showFirstColumn="0" showLastColumn="0" showRowStripes="1" showColumnStripes="0"/>
  <extLst>
    <ext xmlns:x14="http://schemas.microsoft.com/office/spreadsheetml/2009/9/main" uri="{504A1905-F514-4f6f-8877-14C23A59335A}">
      <x14:table altText="Paino Taulukko" altTextSummary="Luettelo kunkin päivän painosta ja päivämäärästä."/>
    </ext>
  </extLst>
</table>
</file>

<file path=xl/theme/theme1.xml><?xml version="1.0" encoding="utf-8"?>
<a:theme xmlns:a="http://schemas.openxmlformats.org/drawingml/2006/main" name="Office Theme">
  <a:themeElements>
    <a:clrScheme name="Weight Loss Tracker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Weight Loss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K129"/>
  <sheetViews>
    <sheetView showGridLines="0" tabSelected="1" workbookViewId="0"/>
  </sheetViews>
  <sheetFormatPr defaultRowHeight="17.25" x14ac:dyDescent="0.3"/>
  <cols>
    <col min="1" max="1" width="7.44140625" customWidth="1"/>
    <col min="2" max="2" width="16.88671875" customWidth="1"/>
    <col min="3" max="3" width="15.6640625" customWidth="1"/>
    <col min="4" max="4" width="8.88671875" customWidth="1"/>
    <col min="11" max="11" width="7.44140625" customWidth="1"/>
  </cols>
  <sheetData>
    <row r="1" spans="2:11" ht="36.75" customHeight="1" x14ac:dyDescent="0.3">
      <c r="B1" s="8" t="s">
        <v>3</v>
      </c>
      <c r="C1" s="8" t="s">
        <v>4</v>
      </c>
      <c r="D1" s="4"/>
      <c r="E1" s="4"/>
      <c r="F1" s="14" t="s">
        <v>2</v>
      </c>
      <c r="G1" s="14"/>
      <c r="H1" s="14"/>
      <c r="I1" s="14"/>
      <c r="J1" s="14"/>
    </row>
    <row r="2" spans="2:11" ht="15" customHeight="1" x14ac:dyDescent="0.3">
      <c r="G2" s="13" t="s">
        <v>6</v>
      </c>
      <c r="H2" s="13"/>
      <c r="I2" s="13"/>
      <c r="J2" s="13"/>
    </row>
    <row r="3" spans="2:11" ht="33.75" customHeight="1" x14ac:dyDescent="0.3">
      <c r="B3" s="3">
        <v>72</v>
      </c>
      <c r="C3" s="12" t="s">
        <v>5</v>
      </c>
      <c r="G3" s="13"/>
      <c r="H3" s="13"/>
      <c r="I3" s="13"/>
      <c r="J3" s="13"/>
      <c r="K3" t="s">
        <v>1</v>
      </c>
    </row>
    <row r="4" spans="2:11" ht="41.25" customHeight="1" x14ac:dyDescent="0.3">
      <c r="G4" s="13"/>
      <c r="H4" s="13"/>
      <c r="I4" s="13"/>
      <c r="J4" s="13"/>
    </row>
    <row r="5" spans="2:11" ht="20.25" customHeight="1" x14ac:dyDescent="0.3"/>
    <row r="6" spans="2:11" x14ac:dyDescent="0.3">
      <c r="K6" t="s">
        <v>1</v>
      </c>
    </row>
    <row r="24" spans="2:3" ht="25.5" customHeight="1" x14ac:dyDescent="0.3"/>
    <row r="25" spans="2:3" ht="27" customHeight="1" x14ac:dyDescent="0.3">
      <c r="B25" s="6" t="s">
        <v>7</v>
      </c>
      <c r="C25" s="6" t="s">
        <v>8</v>
      </c>
    </row>
    <row r="26" spans="2:3" x14ac:dyDescent="0.3">
      <c r="B26" s="10">
        <v>41243</v>
      </c>
      <c r="C26" s="7">
        <v>76</v>
      </c>
    </row>
    <row r="27" spans="2:3" x14ac:dyDescent="0.3">
      <c r="B27" s="10">
        <v>41250</v>
      </c>
      <c r="C27" s="7">
        <v>76</v>
      </c>
    </row>
    <row r="28" spans="2:3" x14ac:dyDescent="0.3">
      <c r="B28" s="10">
        <v>41257</v>
      </c>
      <c r="C28" s="7">
        <v>77.599999999999994</v>
      </c>
    </row>
    <row r="29" spans="2:3" x14ac:dyDescent="0.3">
      <c r="B29" s="10">
        <v>41264</v>
      </c>
      <c r="C29" s="7">
        <v>76.5</v>
      </c>
    </row>
    <row r="30" spans="2:3" x14ac:dyDescent="0.3">
      <c r="B30" s="10">
        <v>41271</v>
      </c>
      <c r="C30" s="7">
        <v>76.099999999999994</v>
      </c>
    </row>
    <row r="31" spans="2:3" x14ac:dyDescent="0.3">
      <c r="B31" s="10">
        <v>41278</v>
      </c>
      <c r="C31" s="7">
        <v>74</v>
      </c>
    </row>
    <row r="32" spans="2:3" x14ac:dyDescent="0.3">
      <c r="B32" s="10">
        <v>41285</v>
      </c>
      <c r="C32" s="7">
        <v>73</v>
      </c>
    </row>
    <row r="33" spans="2:3" x14ac:dyDescent="0.3">
      <c r="B33" s="10">
        <v>41292</v>
      </c>
      <c r="C33" s="7">
        <v>72</v>
      </c>
    </row>
    <row r="34" spans="2:3" x14ac:dyDescent="0.3">
      <c r="B34" s="10">
        <v>41299</v>
      </c>
      <c r="C34" s="7">
        <v>72</v>
      </c>
    </row>
    <row r="35" spans="2:3" x14ac:dyDescent="0.3">
      <c r="B35" s="10">
        <v>41306</v>
      </c>
      <c r="C35" s="7">
        <v>73</v>
      </c>
    </row>
    <row r="36" spans="2:3" x14ac:dyDescent="0.3">
      <c r="B36" s="10">
        <v>41313</v>
      </c>
      <c r="C36" s="7">
        <v>74</v>
      </c>
    </row>
    <row r="37" spans="2:3" x14ac:dyDescent="0.3">
      <c r="B37" s="10">
        <v>41320</v>
      </c>
      <c r="C37" s="7">
        <v>75</v>
      </c>
    </row>
    <row r="38" spans="2:3" x14ac:dyDescent="0.3">
      <c r="B38" s="11">
        <v>41327</v>
      </c>
      <c r="C38" s="9"/>
    </row>
    <row r="39" spans="2:3" x14ac:dyDescent="0.3">
      <c r="B39" s="11">
        <v>41334</v>
      </c>
      <c r="C39" s="9"/>
    </row>
    <row r="40" spans="2:3" x14ac:dyDescent="0.3">
      <c r="B40" s="11">
        <v>41341</v>
      </c>
      <c r="C40" s="9"/>
    </row>
    <row r="41" spans="2:3" x14ac:dyDescent="0.3">
      <c r="B41" s="11">
        <v>41348</v>
      </c>
      <c r="C41" s="9"/>
    </row>
    <row r="42" spans="2:3" x14ac:dyDescent="0.3">
      <c r="B42" s="11">
        <v>41355</v>
      </c>
      <c r="C42" s="9"/>
    </row>
    <row r="43" spans="2:3" x14ac:dyDescent="0.3">
      <c r="B43" s="11">
        <v>41362</v>
      </c>
      <c r="C43" s="9"/>
    </row>
    <row r="44" spans="2:3" x14ac:dyDescent="0.3">
      <c r="B44" s="11">
        <v>41369</v>
      </c>
      <c r="C44" s="9"/>
    </row>
    <row r="45" spans="2:3" x14ac:dyDescent="0.3">
      <c r="B45" s="11">
        <v>41376</v>
      </c>
      <c r="C45" s="9"/>
    </row>
    <row r="46" spans="2:3" x14ac:dyDescent="0.3">
      <c r="B46" s="11">
        <v>41383</v>
      </c>
      <c r="C46" s="9"/>
    </row>
    <row r="47" spans="2:3" x14ac:dyDescent="0.3">
      <c r="B47" s="11">
        <v>41390</v>
      </c>
      <c r="C47" s="9"/>
    </row>
    <row r="48" spans="2:3" x14ac:dyDescent="0.3">
      <c r="B48" s="11">
        <v>41397</v>
      </c>
      <c r="C48" s="9"/>
    </row>
    <row r="49" spans="2:3" x14ac:dyDescent="0.3">
      <c r="B49" s="11">
        <v>41404</v>
      </c>
      <c r="C49" s="9"/>
    </row>
    <row r="50" spans="2:3" x14ac:dyDescent="0.3">
      <c r="B50" s="11">
        <v>41411</v>
      </c>
      <c r="C50" s="9"/>
    </row>
    <row r="51" spans="2:3" x14ac:dyDescent="0.3">
      <c r="B51" s="11">
        <v>41418</v>
      </c>
      <c r="C51" s="9"/>
    </row>
    <row r="52" spans="2:3" x14ac:dyDescent="0.3">
      <c r="B52" s="11">
        <v>41425</v>
      </c>
      <c r="C52" s="9"/>
    </row>
    <row r="53" spans="2:3" x14ac:dyDescent="0.3">
      <c r="B53" s="11">
        <v>41432</v>
      </c>
      <c r="C53" s="9"/>
    </row>
    <row r="54" spans="2:3" x14ac:dyDescent="0.3">
      <c r="B54" s="11">
        <v>41439</v>
      </c>
      <c r="C54" s="9"/>
    </row>
    <row r="55" spans="2:3" x14ac:dyDescent="0.3">
      <c r="B55" s="11">
        <v>41446</v>
      </c>
      <c r="C55" s="9"/>
    </row>
    <row r="56" spans="2:3" x14ac:dyDescent="0.3">
      <c r="B56" s="11">
        <v>41453</v>
      </c>
      <c r="C56" s="9"/>
    </row>
    <row r="57" spans="2:3" x14ac:dyDescent="0.3">
      <c r="B57" s="11">
        <v>41460</v>
      </c>
      <c r="C57" s="9"/>
    </row>
    <row r="58" spans="2:3" x14ac:dyDescent="0.3">
      <c r="B58" s="11">
        <v>41467</v>
      </c>
      <c r="C58" s="9"/>
    </row>
    <row r="59" spans="2:3" x14ac:dyDescent="0.3">
      <c r="B59" s="11">
        <v>41474</v>
      </c>
      <c r="C59" s="9"/>
    </row>
    <row r="60" spans="2:3" x14ac:dyDescent="0.3">
      <c r="B60" s="11">
        <v>41481</v>
      </c>
      <c r="C60" s="9"/>
    </row>
    <row r="61" spans="2:3" x14ac:dyDescent="0.3">
      <c r="B61" s="11">
        <v>41488</v>
      </c>
      <c r="C61" s="9"/>
    </row>
    <row r="62" spans="2:3" x14ac:dyDescent="0.3">
      <c r="B62" s="11">
        <v>41495</v>
      </c>
      <c r="C62" s="9"/>
    </row>
    <row r="63" spans="2:3" x14ac:dyDescent="0.3">
      <c r="B63" s="11">
        <v>41502</v>
      </c>
      <c r="C63" s="9"/>
    </row>
    <row r="64" spans="2:3" x14ac:dyDescent="0.3">
      <c r="B64" s="11">
        <v>41509</v>
      </c>
      <c r="C64" s="9"/>
    </row>
    <row r="65" spans="2:3" x14ac:dyDescent="0.3">
      <c r="B65" s="11">
        <v>41516</v>
      </c>
      <c r="C65" s="9"/>
    </row>
    <row r="66" spans="2:3" x14ac:dyDescent="0.3">
      <c r="B66" s="11">
        <v>41523</v>
      </c>
      <c r="C66" s="9"/>
    </row>
    <row r="67" spans="2:3" x14ac:dyDescent="0.3">
      <c r="B67" s="11">
        <v>41530</v>
      </c>
      <c r="C67" s="9"/>
    </row>
    <row r="68" spans="2:3" x14ac:dyDescent="0.3">
      <c r="B68" s="11">
        <v>41537</v>
      </c>
      <c r="C68" s="9"/>
    </row>
    <row r="69" spans="2:3" x14ac:dyDescent="0.3">
      <c r="B69" s="11">
        <v>41544</v>
      </c>
      <c r="C69" s="9"/>
    </row>
    <row r="70" spans="2:3" x14ac:dyDescent="0.3">
      <c r="B70" s="11">
        <v>41551</v>
      </c>
      <c r="C70" s="9"/>
    </row>
    <row r="71" spans="2:3" x14ac:dyDescent="0.3">
      <c r="B71" s="11">
        <v>41558</v>
      </c>
      <c r="C71" s="9"/>
    </row>
    <row r="72" spans="2:3" x14ac:dyDescent="0.3">
      <c r="B72" s="11">
        <v>41565</v>
      </c>
      <c r="C72" s="9"/>
    </row>
    <row r="73" spans="2:3" x14ac:dyDescent="0.3">
      <c r="B73" s="11">
        <v>41572</v>
      </c>
      <c r="C73" s="9"/>
    </row>
    <row r="74" spans="2:3" x14ac:dyDescent="0.3">
      <c r="B74" s="11">
        <v>41579</v>
      </c>
      <c r="C74" s="9"/>
    </row>
    <row r="75" spans="2:3" x14ac:dyDescent="0.3">
      <c r="B75" s="11">
        <v>41586</v>
      </c>
      <c r="C75" s="9"/>
    </row>
    <row r="76" spans="2:3" x14ac:dyDescent="0.3">
      <c r="B76" s="11">
        <v>41593</v>
      </c>
      <c r="C76" s="9"/>
    </row>
    <row r="77" spans="2:3" x14ac:dyDescent="0.3">
      <c r="B77" s="11">
        <v>41600</v>
      </c>
      <c r="C77" s="9"/>
    </row>
    <row r="78" spans="2:3" x14ac:dyDescent="0.3">
      <c r="B78" s="11">
        <v>41607</v>
      </c>
      <c r="C78" s="9"/>
    </row>
    <row r="79" spans="2:3" x14ac:dyDescent="0.3">
      <c r="B79" s="11">
        <v>41614</v>
      </c>
      <c r="C79" s="9"/>
    </row>
    <row r="80" spans="2:3" x14ac:dyDescent="0.3">
      <c r="B80" s="11">
        <v>41621</v>
      </c>
      <c r="C80" s="9"/>
    </row>
    <row r="81" spans="2:3" x14ac:dyDescent="0.3">
      <c r="B81" s="11">
        <v>41628</v>
      </c>
      <c r="C81" s="9"/>
    </row>
    <row r="82" spans="2:3" x14ac:dyDescent="0.3">
      <c r="B82" s="11">
        <v>41635</v>
      </c>
      <c r="C82" s="9"/>
    </row>
    <row r="83" spans="2:3" x14ac:dyDescent="0.3">
      <c r="B83" s="11">
        <v>41642</v>
      </c>
      <c r="C83" s="9"/>
    </row>
    <row r="84" spans="2:3" x14ac:dyDescent="0.3">
      <c r="B84" s="11">
        <v>41649</v>
      </c>
      <c r="C84" s="9"/>
    </row>
    <row r="85" spans="2:3" x14ac:dyDescent="0.3">
      <c r="B85" s="11">
        <v>41656</v>
      </c>
      <c r="C85" s="9"/>
    </row>
    <row r="86" spans="2:3" x14ac:dyDescent="0.3">
      <c r="B86" s="11">
        <v>41663</v>
      </c>
      <c r="C86" s="9"/>
    </row>
    <row r="87" spans="2:3" x14ac:dyDescent="0.3">
      <c r="B87" s="11">
        <v>41670</v>
      </c>
      <c r="C87" s="9"/>
    </row>
    <row r="88" spans="2:3" x14ac:dyDescent="0.3">
      <c r="B88" s="11">
        <v>41677</v>
      </c>
      <c r="C88" s="9"/>
    </row>
    <row r="89" spans="2:3" x14ac:dyDescent="0.3">
      <c r="B89" s="11">
        <v>41684</v>
      </c>
      <c r="C89" s="9"/>
    </row>
    <row r="90" spans="2:3" x14ac:dyDescent="0.3">
      <c r="B90" s="11">
        <v>41691</v>
      </c>
      <c r="C90" s="9"/>
    </row>
    <row r="91" spans="2:3" x14ac:dyDescent="0.3">
      <c r="B91" s="11">
        <v>41698</v>
      </c>
      <c r="C91" s="9"/>
    </row>
    <row r="92" spans="2:3" x14ac:dyDescent="0.3">
      <c r="B92" s="11">
        <v>41705</v>
      </c>
      <c r="C92" s="9"/>
    </row>
    <row r="93" spans="2:3" x14ac:dyDescent="0.3">
      <c r="B93" s="11">
        <v>41712</v>
      </c>
      <c r="C93" s="9"/>
    </row>
    <row r="94" spans="2:3" x14ac:dyDescent="0.3">
      <c r="B94" s="11">
        <v>41719</v>
      </c>
      <c r="C94" s="9"/>
    </row>
    <row r="95" spans="2:3" x14ac:dyDescent="0.3">
      <c r="B95" s="11">
        <v>41726</v>
      </c>
      <c r="C95" s="9"/>
    </row>
    <row r="96" spans="2:3" x14ac:dyDescent="0.3">
      <c r="B96" s="11">
        <v>41733</v>
      </c>
      <c r="C96" s="9"/>
    </row>
    <row r="97" spans="2:3" x14ac:dyDescent="0.3">
      <c r="B97" s="11">
        <v>41740</v>
      </c>
      <c r="C97" s="9"/>
    </row>
    <row r="98" spans="2:3" x14ac:dyDescent="0.3">
      <c r="B98" s="11">
        <v>41747</v>
      </c>
      <c r="C98" s="9"/>
    </row>
    <row r="99" spans="2:3" x14ac:dyDescent="0.3">
      <c r="B99" s="11">
        <v>41754</v>
      </c>
      <c r="C99" s="9"/>
    </row>
    <row r="100" spans="2:3" x14ac:dyDescent="0.3">
      <c r="B100" s="11">
        <v>41761</v>
      </c>
      <c r="C100" s="9"/>
    </row>
    <row r="101" spans="2:3" x14ac:dyDescent="0.3">
      <c r="B101" s="11">
        <v>41768</v>
      </c>
      <c r="C101" s="9"/>
    </row>
    <row r="102" spans="2:3" x14ac:dyDescent="0.3">
      <c r="B102" s="11">
        <v>41775</v>
      </c>
      <c r="C102" s="9"/>
    </row>
    <row r="103" spans="2:3" x14ac:dyDescent="0.3">
      <c r="B103" s="11">
        <v>41782</v>
      </c>
      <c r="C103" s="9"/>
    </row>
    <row r="104" spans="2:3" x14ac:dyDescent="0.3">
      <c r="B104" s="11">
        <v>41789</v>
      </c>
      <c r="C104" s="9"/>
    </row>
    <row r="105" spans="2:3" x14ac:dyDescent="0.3">
      <c r="B105" s="11">
        <v>41796</v>
      </c>
      <c r="C105" s="9"/>
    </row>
    <row r="106" spans="2:3" x14ac:dyDescent="0.3">
      <c r="B106" s="11">
        <v>41803</v>
      </c>
      <c r="C106" s="9"/>
    </row>
    <row r="107" spans="2:3" x14ac:dyDescent="0.3">
      <c r="B107" s="11">
        <v>41810</v>
      </c>
      <c r="C107" s="9"/>
    </row>
    <row r="108" spans="2:3" x14ac:dyDescent="0.3">
      <c r="B108" s="11">
        <v>41817</v>
      </c>
      <c r="C108" s="9"/>
    </row>
    <row r="109" spans="2:3" x14ac:dyDescent="0.3">
      <c r="B109" s="11">
        <v>41824</v>
      </c>
      <c r="C109" s="9"/>
    </row>
    <row r="110" spans="2:3" x14ac:dyDescent="0.3">
      <c r="B110" s="11">
        <v>41831</v>
      </c>
      <c r="C110" s="9"/>
    </row>
    <row r="111" spans="2:3" x14ac:dyDescent="0.3">
      <c r="B111" s="11">
        <v>41838</v>
      </c>
      <c r="C111" s="9"/>
    </row>
    <row r="112" spans="2:3" x14ac:dyDescent="0.3">
      <c r="B112" s="11">
        <v>41845</v>
      </c>
      <c r="C112" s="9"/>
    </row>
    <row r="113" spans="2:3" x14ac:dyDescent="0.3">
      <c r="B113" s="11">
        <v>41852</v>
      </c>
      <c r="C113" s="9"/>
    </row>
    <row r="114" spans="2:3" x14ac:dyDescent="0.3">
      <c r="B114" s="11">
        <v>41859</v>
      </c>
      <c r="C114" s="9"/>
    </row>
    <row r="115" spans="2:3" x14ac:dyDescent="0.3">
      <c r="B115" s="11">
        <v>41866</v>
      </c>
      <c r="C115" s="9"/>
    </row>
    <row r="116" spans="2:3" x14ac:dyDescent="0.3">
      <c r="B116" s="11">
        <v>41873</v>
      </c>
      <c r="C116" s="9"/>
    </row>
    <row r="117" spans="2:3" x14ac:dyDescent="0.3">
      <c r="B117" s="11">
        <v>41880</v>
      </c>
      <c r="C117" s="9"/>
    </row>
    <row r="118" spans="2:3" x14ac:dyDescent="0.3">
      <c r="B118" s="11">
        <v>41887</v>
      </c>
      <c r="C118" s="9"/>
    </row>
    <row r="119" spans="2:3" x14ac:dyDescent="0.3">
      <c r="B119" s="11">
        <v>41894</v>
      </c>
      <c r="C119" s="9"/>
    </row>
    <row r="120" spans="2:3" x14ac:dyDescent="0.3">
      <c r="B120" s="11">
        <v>41901</v>
      </c>
      <c r="C120" s="9"/>
    </row>
    <row r="121" spans="2:3" x14ac:dyDescent="0.3">
      <c r="B121" s="11">
        <v>41908</v>
      </c>
      <c r="C121" s="9"/>
    </row>
    <row r="122" spans="2:3" x14ac:dyDescent="0.3">
      <c r="B122" s="11">
        <v>41915</v>
      </c>
      <c r="C122" s="9"/>
    </row>
    <row r="123" spans="2:3" x14ac:dyDescent="0.3">
      <c r="B123" s="11">
        <v>41922</v>
      </c>
      <c r="C123" s="9"/>
    </row>
    <row r="124" spans="2:3" x14ac:dyDescent="0.3">
      <c r="B124" s="11">
        <v>41929</v>
      </c>
      <c r="C124" s="9"/>
    </row>
    <row r="125" spans="2:3" x14ac:dyDescent="0.3">
      <c r="B125" s="11">
        <v>41936</v>
      </c>
      <c r="C125" s="9"/>
    </row>
    <row r="126" spans="2:3" x14ac:dyDescent="0.3">
      <c r="B126" s="11">
        <v>41943</v>
      </c>
      <c r="C126" s="9"/>
    </row>
    <row r="127" spans="2:3" x14ac:dyDescent="0.3">
      <c r="B127" s="11">
        <v>41950</v>
      </c>
      <c r="C127" s="9"/>
    </row>
    <row r="128" spans="2:3" x14ac:dyDescent="0.3">
      <c r="B128" s="11">
        <v>41957</v>
      </c>
      <c r="C128" s="9"/>
    </row>
    <row r="129" spans="2:3" x14ac:dyDescent="0.3">
      <c r="B129" s="11">
        <v>41964</v>
      </c>
      <c r="C129" s="9"/>
    </row>
  </sheetData>
  <mergeCells count="2">
    <mergeCell ref="G2:J4"/>
    <mergeCell ref="F1:J1"/>
  </mergeCells>
  <dataValidations disablePrompts="1" count="1">
    <dataValidation type="list" allowBlank="1" showInputMessage="1" showErrorMessage="1" errorTitle="Virhe!" error="Solun on oltava viikoittainen tai kuukausittainen, jotta seurannan kaavio näkyy oikein." sqref="C3">
      <formula1>"VIIKOITTAINEN,KUUKAUSITTAINEN"</formula1>
    </dataValidation>
  </dataValidations>
  <printOptions horizontalCentered="1"/>
  <pageMargins left="0.45" right="0.45" top="0.75" bottom="0.75" header="0.3" footer="0.3"/>
  <pageSetup fitToHeight="0" orientation="landscape" r:id="rId1"/>
  <headerFooter differentFirst="1">
    <oddFooter>Page &amp;P of &amp;N</oddFooter>
  </headerFooter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Näytä tavoitepaino">
              <controlPr defaultSize="0" autoFill="0" autoLine="0" autoPict="0" altText="Näytä tavoitepaino kaaviossa napsauttamalla valintaruutua.">
                <anchor moveWithCells="1" sizeWithCells="1">
                  <from>
                    <xdr:col>0</xdr:col>
                    <xdr:colOff>600075</xdr:colOff>
                    <xdr:row>4</xdr:row>
                    <xdr:rowOff>28575</xdr:rowOff>
                  </from>
                  <to>
                    <xdr:col>1</xdr:col>
                    <xdr:colOff>266700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Q108"/>
  <sheetViews>
    <sheetView showGridLines="0" workbookViewId="0"/>
  </sheetViews>
  <sheetFormatPr defaultRowHeight="17.25" x14ac:dyDescent="0.3"/>
  <cols>
    <col min="2" max="2" width="8.88671875" style="1"/>
    <col min="8" max="8" width="9.77734375" style="1" customWidth="1"/>
    <col min="9" max="9" width="10.77734375" customWidth="1"/>
  </cols>
  <sheetData>
    <row r="1" spans="1:17" x14ac:dyDescent="0.3">
      <c r="A1" s="5" t="s">
        <v>13</v>
      </c>
    </row>
    <row r="3" spans="1:17" x14ac:dyDescent="0.3">
      <c r="A3">
        <f>COUNTIF(A5:A108,FALSE)</f>
        <v>13</v>
      </c>
      <c r="B3" s="1" t="s">
        <v>0</v>
      </c>
      <c r="C3" t="s">
        <v>10</v>
      </c>
      <c r="G3">
        <f>COUNTIF(H5:H28,"&gt;"&amp;0)</f>
        <v>4</v>
      </c>
      <c r="H3" s="1" t="s">
        <v>0</v>
      </c>
      <c r="J3" t="s">
        <v>10</v>
      </c>
    </row>
    <row r="4" spans="1:17" x14ac:dyDescent="0.3">
      <c r="B4" s="1" t="s">
        <v>9</v>
      </c>
      <c r="E4" t="b">
        <v>1</v>
      </c>
      <c r="H4" s="1" t="s">
        <v>11</v>
      </c>
      <c r="I4" t="s">
        <v>12</v>
      </c>
    </row>
    <row r="5" spans="1:17" x14ac:dyDescent="0.3">
      <c r="A5" t="b">
        <f>IF(('Painonpudotuksen seuranta'!C26=0)*('Painonpudotuksen seuranta'!C25=0),TRUE)</f>
        <v>0</v>
      </c>
      <c r="B5" s="1">
        <f>IF(A5,0,IF('Painonpudotuksen seuranta'!B26=0,'Painonpudotuksen seuranta'!B25+5,'Painonpudotuksen seuranta'!B26))</f>
        <v>41243</v>
      </c>
      <c r="C5">
        <f>'Painonpudotuksen seuranta'!C26</f>
        <v>76</v>
      </c>
      <c r="D5" s="1">
        <f ca="1">MIN(ChartPeriods)</f>
        <v>41243</v>
      </c>
      <c r="E5">
        <f t="shared" ref="E5:E6" si="0">IF($E$4,GoalWeight,NA())</f>
        <v>72</v>
      </c>
      <c r="H5" s="1">
        <f>DATE(YEAR(B5),MONTH(B5),1)</f>
        <v>41214</v>
      </c>
      <c r="I5" s="2">
        <f t="shared" ref="I5:I28" si="1">EOMONTH(H5,0)</f>
        <v>41243</v>
      </c>
      <c r="J5">
        <f>IFERROR(AVERAGEIFS(WeightTable[PAINO],WeightTable[PÄIVÄMÄÄRÄ],"&gt;="&amp;H5,WeightTable[PÄIVÄMÄÄRÄ],"&lt;="&amp;I5),NA())</f>
        <v>76</v>
      </c>
    </row>
    <row r="6" spans="1:17" x14ac:dyDescent="0.3">
      <c r="A6" t="b">
        <f>IF(('Painonpudotuksen seuranta'!C27=0)*('Painonpudotuksen seuranta'!C26=0),TRUE)</f>
        <v>0</v>
      </c>
      <c r="B6" s="1">
        <f>IF(A6,0,IF('Painonpudotuksen seuranta'!B27=0,'Painonpudotuksen seuranta'!B26+5,'Painonpudotuksen seuranta'!B27))</f>
        <v>41250</v>
      </c>
      <c r="C6">
        <f>'Painonpudotuksen seuranta'!C27</f>
        <v>76</v>
      </c>
      <c r="D6" s="1">
        <f ca="1">MAX(ChartPeriods)</f>
        <v>41327</v>
      </c>
      <c r="E6">
        <f t="shared" si="0"/>
        <v>72</v>
      </c>
      <c r="H6" s="1">
        <f>IF(I5+1&gt;MAX($B:$B),NA(),I5+1)</f>
        <v>41244</v>
      </c>
      <c r="I6" s="2">
        <f t="shared" si="1"/>
        <v>41274</v>
      </c>
      <c r="J6">
        <f>IFERROR(AVERAGEIFS(WeightTable[PAINO],WeightTable[PÄIVÄMÄÄRÄ],"&gt;="&amp;H6,WeightTable[PÄIVÄMÄÄRÄ],"&lt;="&amp;I6),NA())</f>
        <v>76.55</v>
      </c>
    </row>
    <row r="7" spans="1:17" x14ac:dyDescent="0.3">
      <c r="A7" t="b">
        <f>IF(('Painonpudotuksen seuranta'!C28=0)*('Painonpudotuksen seuranta'!C27=0),TRUE)</f>
        <v>0</v>
      </c>
      <c r="B7" s="1">
        <f>IF(A7,0,IF('Painonpudotuksen seuranta'!B28=0,'Painonpudotuksen seuranta'!B27+5,'Painonpudotuksen seuranta'!B28))</f>
        <v>41257</v>
      </c>
      <c r="C7">
        <f>'Painonpudotuksen seuranta'!C28</f>
        <v>77.599999999999994</v>
      </c>
      <c r="H7" s="1">
        <f t="shared" ref="H7:H28" si="2">IF(I6+1&gt;MAX($B:$B),NA(),I6+1)</f>
        <v>41275</v>
      </c>
      <c r="I7" s="2">
        <f t="shared" si="1"/>
        <v>41305</v>
      </c>
      <c r="J7">
        <f>IFERROR(AVERAGEIFS(WeightTable[PAINO],WeightTable[PÄIVÄMÄÄRÄ],"&gt;="&amp;H7,WeightTable[PÄIVÄMÄÄRÄ],"&lt;="&amp;I7),NA())</f>
        <v>72.75</v>
      </c>
    </row>
    <row r="8" spans="1:17" x14ac:dyDescent="0.3">
      <c r="A8" t="b">
        <f>IF(('Painonpudotuksen seuranta'!C29=0)*('Painonpudotuksen seuranta'!C28=0),TRUE)</f>
        <v>0</v>
      </c>
      <c r="B8" s="1">
        <f>IF(A8,0,IF('Painonpudotuksen seuranta'!B29=0,'Painonpudotuksen seuranta'!B28+5,'Painonpudotuksen seuranta'!B29))</f>
        <v>41264</v>
      </c>
      <c r="C8">
        <f>'Painonpudotuksen seuranta'!C29</f>
        <v>76.5</v>
      </c>
      <c r="H8" s="1">
        <f t="shared" si="2"/>
        <v>41306</v>
      </c>
      <c r="I8" s="2">
        <f t="shared" si="1"/>
        <v>41333</v>
      </c>
      <c r="J8">
        <f>IFERROR(AVERAGEIFS(WeightTable[PAINO],WeightTable[PÄIVÄMÄÄRÄ],"&gt;="&amp;H8,WeightTable[PÄIVÄMÄÄRÄ],"&lt;="&amp;I8),NA())</f>
        <v>74</v>
      </c>
    </row>
    <row r="9" spans="1:17" x14ac:dyDescent="0.3">
      <c r="A9" t="b">
        <f>IF(('Painonpudotuksen seuranta'!C30=0)*('Painonpudotuksen seuranta'!C29=0),TRUE)</f>
        <v>0</v>
      </c>
      <c r="B9" s="1">
        <f>IF(A9,0,IF('Painonpudotuksen seuranta'!B30=0,'Painonpudotuksen seuranta'!B29+5,'Painonpudotuksen seuranta'!B30))</f>
        <v>41271</v>
      </c>
      <c r="C9">
        <f>'Painonpudotuksen seuranta'!C30</f>
        <v>76.099999999999994</v>
      </c>
      <c r="H9" s="1" t="e">
        <f t="shared" si="2"/>
        <v>#N/A</v>
      </c>
      <c r="I9" s="2" t="e">
        <f t="shared" si="1"/>
        <v>#N/A</v>
      </c>
      <c r="J9" t="e">
        <f>IFERROR(AVERAGEIFS(WeightTable[PAINO],WeightTable[PÄIVÄMÄÄRÄ],"&gt;="&amp;H9,WeightTable[PÄIVÄMÄÄRÄ],"&lt;="&amp;I9),NA())</f>
        <v>#N/A</v>
      </c>
    </row>
    <row r="10" spans="1:17" x14ac:dyDescent="0.3">
      <c r="A10" t="b">
        <f>IF(('Painonpudotuksen seuranta'!C31=0)*('Painonpudotuksen seuranta'!C30=0),TRUE)</f>
        <v>0</v>
      </c>
      <c r="B10" s="1">
        <f>IF(A10,0,IF('Painonpudotuksen seuranta'!B31=0,'Painonpudotuksen seuranta'!B30+5,'Painonpudotuksen seuranta'!B31))</f>
        <v>41278</v>
      </c>
      <c r="C10">
        <f>'Painonpudotuksen seuranta'!C31</f>
        <v>74</v>
      </c>
      <c r="H10" s="1" t="e">
        <f t="shared" si="2"/>
        <v>#N/A</v>
      </c>
      <c r="I10" s="2" t="e">
        <f t="shared" si="1"/>
        <v>#N/A</v>
      </c>
      <c r="J10" t="e">
        <f>IFERROR(AVERAGEIFS(WeightTable[PAINO],WeightTable[PÄIVÄMÄÄRÄ],"&gt;="&amp;H10,WeightTable[PÄIVÄMÄÄRÄ],"&lt;="&amp;I10),NA())</f>
        <v>#N/A</v>
      </c>
    </row>
    <row r="11" spans="1:17" x14ac:dyDescent="0.3">
      <c r="A11" t="b">
        <f>IF(('Painonpudotuksen seuranta'!C32=0)*('Painonpudotuksen seuranta'!C31=0),TRUE)</f>
        <v>0</v>
      </c>
      <c r="B11" s="1">
        <f>IF(A11,0,IF('Painonpudotuksen seuranta'!B32=0,'Painonpudotuksen seuranta'!B31+5,'Painonpudotuksen seuranta'!B32))</f>
        <v>41285</v>
      </c>
      <c r="C11">
        <f>'Painonpudotuksen seuranta'!C32</f>
        <v>73</v>
      </c>
      <c r="H11" s="1" t="e">
        <f t="shared" si="2"/>
        <v>#N/A</v>
      </c>
      <c r="I11" s="2" t="e">
        <f t="shared" si="1"/>
        <v>#N/A</v>
      </c>
      <c r="J11" t="e">
        <f>IFERROR(AVERAGEIFS(WeightTable[PAINO],WeightTable[PÄIVÄMÄÄRÄ],"&gt;="&amp;H11,WeightTable[PÄIVÄMÄÄRÄ],"&lt;="&amp;I11),NA())</f>
        <v>#N/A</v>
      </c>
      <c r="Q11" s="1">
        <f>MAX($B:$B)</f>
        <v>41327</v>
      </c>
    </row>
    <row r="12" spans="1:17" x14ac:dyDescent="0.3">
      <c r="A12" t="b">
        <f>IF(('Painonpudotuksen seuranta'!C33=0)*('Painonpudotuksen seuranta'!C32=0),TRUE)</f>
        <v>0</v>
      </c>
      <c r="B12" s="1">
        <f>IF(A12,0,IF('Painonpudotuksen seuranta'!B33=0,'Painonpudotuksen seuranta'!B32+5,'Painonpudotuksen seuranta'!B33))</f>
        <v>41292</v>
      </c>
      <c r="C12">
        <f>'Painonpudotuksen seuranta'!C33</f>
        <v>72</v>
      </c>
      <c r="H12" s="1" t="e">
        <f t="shared" si="2"/>
        <v>#N/A</v>
      </c>
      <c r="I12" s="2" t="e">
        <f t="shared" si="1"/>
        <v>#N/A</v>
      </c>
      <c r="J12" t="e">
        <f>IFERROR(AVERAGEIFS(WeightTable[PAINO],WeightTable[PÄIVÄMÄÄRÄ],"&gt;="&amp;H12,WeightTable[PÄIVÄMÄÄRÄ],"&lt;="&amp;I12),NA())</f>
        <v>#N/A</v>
      </c>
    </row>
    <row r="13" spans="1:17" x14ac:dyDescent="0.3">
      <c r="A13" t="b">
        <f>IF(('Painonpudotuksen seuranta'!C34=0)*('Painonpudotuksen seuranta'!C33=0),TRUE)</f>
        <v>0</v>
      </c>
      <c r="B13" s="1">
        <f>IF(A13,0,IF('Painonpudotuksen seuranta'!B34=0,'Painonpudotuksen seuranta'!B33+5,'Painonpudotuksen seuranta'!B34))</f>
        <v>41299</v>
      </c>
      <c r="C13">
        <f>'Painonpudotuksen seuranta'!C34</f>
        <v>72</v>
      </c>
      <c r="H13" s="1" t="e">
        <f t="shared" si="2"/>
        <v>#N/A</v>
      </c>
      <c r="I13" s="2" t="e">
        <f t="shared" si="1"/>
        <v>#N/A</v>
      </c>
      <c r="J13" t="e">
        <f>IFERROR(AVERAGEIFS(WeightTable[PAINO],WeightTable[PÄIVÄMÄÄRÄ],"&gt;="&amp;H13,WeightTable[PÄIVÄMÄÄRÄ],"&lt;="&amp;I13),NA())</f>
        <v>#N/A</v>
      </c>
    </row>
    <row r="14" spans="1:17" x14ac:dyDescent="0.3">
      <c r="A14" t="b">
        <f>IF(('Painonpudotuksen seuranta'!C35=0)*('Painonpudotuksen seuranta'!C34=0),TRUE)</f>
        <v>0</v>
      </c>
      <c r="B14" s="1">
        <f>IF(A14,0,IF('Painonpudotuksen seuranta'!B35=0,'Painonpudotuksen seuranta'!B34+5,'Painonpudotuksen seuranta'!B35))</f>
        <v>41306</v>
      </c>
      <c r="C14">
        <f>'Painonpudotuksen seuranta'!C35</f>
        <v>73</v>
      </c>
      <c r="H14" s="1" t="e">
        <f t="shared" si="2"/>
        <v>#N/A</v>
      </c>
      <c r="I14" s="2" t="e">
        <f t="shared" si="1"/>
        <v>#N/A</v>
      </c>
      <c r="J14" t="e">
        <f>IFERROR(AVERAGEIFS(WeightTable[PAINO],WeightTable[PÄIVÄMÄÄRÄ],"&gt;="&amp;H14,WeightTable[PÄIVÄMÄÄRÄ],"&lt;="&amp;I14),NA())</f>
        <v>#N/A</v>
      </c>
    </row>
    <row r="15" spans="1:17" x14ac:dyDescent="0.3">
      <c r="A15" t="b">
        <f>IF(('Painonpudotuksen seuranta'!C36=0)*('Painonpudotuksen seuranta'!C35=0),TRUE)</f>
        <v>0</v>
      </c>
      <c r="B15" s="1">
        <f>IF(A15,0,IF('Painonpudotuksen seuranta'!B36=0,'Painonpudotuksen seuranta'!B35+5,'Painonpudotuksen seuranta'!B36))</f>
        <v>41313</v>
      </c>
      <c r="C15">
        <f>'Painonpudotuksen seuranta'!C36</f>
        <v>74</v>
      </c>
      <c r="H15" s="1" t="e">
        <f t="shared" si="2"/>
        <v>#N/A</v>
      </c>
      <c r="I15" s="2" t="e">
        <f t="shared" si="1"/>
        <v>#N/A</v>
      </c>
      <c r="J15" t="e">
        <f>IFERROR(AVERAGEIFS(WeightTable[PAINO],WeightTable[PÄIVÄMÄÄRÄ],"&gt;="&amp;H15,WeightTable[PÄIVÄMÄÄRÄ],"&lt;="&amp;I15),NA())</f>
        <v>#N/A</v>
      </c>
    </row>
    <row r="16" spans="1:17" x14ac:dyDescent="0.3">
      <c r="A16" t="b">
        <f>IF(('Painonpudotuksen seuranta'!C37=0)*('Painonpudotuksen seuranta'!C36=0),TRUE)</f>
        <v>0</v>
      </c>
      <c r="B16" s="1">
        <f>IF(A16,0,IF('Painonpudotuksen seuranta'!B37=0,'Painonpudotuksen seuranta'!B36+5,'Painonpudotuksen seuranta'!B37))</f>
        <v>41320</v>
      </c>
      <c r="C16">
        <f>'Painonpudotuksen seuranta'!C37</f>
        <v>75</v>
      </c>
      <c r="H16" s="1" t="e">
        <f t="shared" si="2"/>
        <v>#N/A</v>
      </c>
      <c r="I16" s="2" t="e">
        <f t="shared" si="1"/>
        <v>#N/A</v>
      </c>
      <c r="J16" t="e">
        <f>IFERROR(AVERAGEIFS(WeightTable[PAINO],WeightTable[PÄIVÄMÄÄRÄ],"&gt;="&amp;H16,WeightTable[PÄIVÄMÄÄRÄ],"&lt;="&amp;I16),NA())</f>
        <v>#N/A</v>
      </c>
    </row>
    <row r="17" spans="1:10" x14ac:dyDescent="0.3">
      <c r="A17" t="b">
        <f>IF(('Painonpudotuksen seuranta'!C38=0)*('Painonpudotuksen seuranta'!C37=0),TRUE)</f>
        <v>0</v>
      </c>
      <c r="B17" s="1">
        <f>IF(A17,0,IF('Painonpudotuksen seuranta'!B38=0,'Painonpudotuksen seuranta'!B37+5,'Painonpudotuksen seuranta'!B38))</f>
        <v>41327</v>
      </c>
      <c r="C17">
        <f>'Painonpudotuksen seuranta'!C38</f>
        <v>0</v>
      </c>
      <c r="H17" s="1" t="e">
        <f t="shared" si="2"/>
        <v>#N/A</v>
      </c>
      <c r="I17" s="2" t="e">
        <f t="shared" si="1"/>
        <v>#N/A</v>
      </c>
      <c r="J17" t="e">
        <f>IFERROR(AVERAGEIFS(WeightTable[PAINO],WeightTable[PÄIVÄMÄÄRÄ],"&gt;="&amp;H17,WeightTable[PÄIVÄMÄÄRÄ],"&lt;="&amp;I17),NA())</f>
        <v>#N/A</v>
      </c>
    </row>
    <row r="18" spans="1:10" x14ac:dyDescent="0.3">
      <c r="A18" t="b">
        <f>IF(('Painonpudotuksen seuranta'!C39=0)*('Painonpudotuksen seuranta'!C38=0),TRUE)</f>
        <v>1</v>
      </c>
      <c r="B18" s="1">
        <f>IF(A18,0,IF('Painonpudotuksen seuranta'!B39=0,'Painonpudotuksen seuranta'!B38+5,'Painonpudotuksen seuranta'!B39))</f>
        <v>0</v>
      </c>
      <c r="C18">
        <f>'Painonpudotuksen seuranta'!C39</f>
        <v>0</v>
      </c>
      <c r="H18" s="1" t="e">
        <f t="shared" si="2"/>
        <v>#N/A</v>
      </c>
      <c r="I18" s="2" t="e">
        <f t="shared" si="1"/>
        <v>#N/A</v>
      </c>
      <c r="J18" t="e">
        <f>IFERROR(AVERAGEIFS(WeightTable[PAINO],WeightTable[PÄIVÄMÄÄRÄ],"&gt;="&amp;H18,WeightTable[PÄIVÄMÄÄRÄ],"&lt;="&amp;I18),NA())</f>
        <v>#N/A</v>
      </c>
    </row>
    <row r="19" spans="1:10" x14ac:dyDescent="0.3">
      <c r="A19" t="b">
        <f>IF(('Painonpudotuksen seuranta'!C40=0)*('Painonpudotuksen seuranta'!C39=0),TRUE)</f>
        <v>1</v>
      </c>
      <c r="B19" s="1">
        <f>IF(A19,0,IF('Painonpudotuksen seuranta'!B40=0,'Painonpudotuksen seuranta'!B39+5,'Painonpudotuksen seuranta'!B40))</f>
        <v>0</v>
      </c>
      <c r="C19">
        <f>'Painonpudotuksen seuranta'!C40</f>
        <v>0</v>
      </c>
      <c r="H19" s="1" t="e">
        <f t="shared" si="2"/>
        <v>#N/A</v>
      </c>
      <c r="I19" s="2" t="e">
        <f t="shared" si="1"/>
        <v>#N/A</v>
      </c>
      <c r="J19" t="e">
        <f>IFERROR(AVERAGEIFS(WeightTable[PAINO],WeightTable[PÄIVÄMÄÄRÄ],"&gt;="&amp;H19,WeightTable[PÄIVÄMÄÄRÄ],"&lt;="&amp;I19),NA())</f>
        <v>#N/A</v>
      </c>
    </row>
    <row r="20" spans="1:10" x14ac:dyDescent="0.3">
      <c r="A20" t="b">
        <f>IF(('Painonpudotuksen seuranta'!C41=0)*('Painonpudotuksen seuranta'!C40=0),TRUE)</f>
        <v>1</v>
      </c>
      <c r="B20" s="1">
        <f>IF(A20,0,IF('Painonpudotuksen seuranta'!B41=0,'Painonpudotuksen seuranta'!B40+5,'Painonpudotuksen seuranta'!B41))</f>
        <v>0</v>
      </c>
      <c r="C20">
        <f>'Painonpudotuksen seuranta'!C41</f>
        <v>0</v>
      </c>
      <c r="H20" s="1" t="e">
        <f t="shared" si="2"/>
        <v>#N/A</v>
      </c>
      <c r="I20" s="2" t="e">
        <f t="shared" si="1"/>
        <v>#N/A</v>
      </c>
      <c r="J20" t="e">
        <f>IFERROR(AVERAGEIFS(WeightTable[PAINO],WeightTable[PÄIVÄMÄÄRÄ],"&gt;="&amp;H20,WeightTable[PÄIVÄMÄÄRÄ],"&lt;="&amp;I20),NA())</f>
        <v>#N/A</v>
      </c>
    </row>
    <row r="21" spans="1:10" x14ac:dyDescent="0.3">
      <c r="A21" t="b">
        <f>IF(('Painonpudotuksen seuranta'!C42=0)*('Painonpudotuksen seuranta'!C41=0),TRUE)</f>
        <v>1</v>
      </c>
      <c r="B21" s="1">
        <f>IF(A21,0,IF('Painonpudotuksen seuranta'!B42=0,'Painonpudotuksen seuranta'!B41+5,'Painonpudotuksen seuranta'!B42))</f>
        <v>0</v>
      </c>
      <c r="C21">
        <f>'Painonpudotuksen seuranta'!C42</f>
        <v>0</v>
      </c>
      <c r="H21" s="1" t="e">
        <f t="shared" si="2"/>
        <v>#N/A</v>
      </c>
      <c r="I21" s="2" t="e">
        <f t="shared" si="1"/>
        <v>#N/A</v>
      </c>
      <c r="J21" t="e">
        <f>IFERROR(AVERAGEIFS(WeightTable[PAINO],WeightTable[PÄIVÄMÄÄRÄ],"&gt;="&amp;H21,WeightTable[PÄIVÄMÄÄRÄ],"&lt;="&amp;I21),NA())</f>
        <v>#N/A</v>
      </c>
    </row>
    <row r="22" spans="1:10" x14ac:dyDescent="0.3">
      <c r="A22" t="b">
        <f>IF(('Painonpudotuksen seuranta'!C43=0)*('Painonpudotuksen seuranta'!C42=0),TRUE)</f>
        <v>1</v>
      </c>
      <c r="B22" s="1">
        <f>IF(A22,0,IF('Painonpudotuksen seuranta'!B43=0,'Painonpudotuksen seuranta'!B42+5,'Painonpudotuksen seuranta'!B43))</f>
        <v>0</v>
      </c>
      <c r="C22">
        <f>'Painonpudotuksen seuranta'!C43</f>
        <v>0</v>
      </c>
      <c r="H22" s="1" t="e">
        <f t="shared" si="2"/>
        <v>#N/A</v>
      </c>
      <c r="I22" s="2" t="e">
        <f t="shared" si="1"/>
        <v>#N/A</v>
      </c>
      <c r="J22" t="e">
        <f>IFERROR(AVERAGEIFS(WeightTable[PAINO],WeightTable[PÄIVÄMÄÄRÄ],"&gt;="&amp;H22,WeightTable[PÄIVÄMÄÄRÄ],"&lt;="&amp;I22),NA())</f>
        <v>#N/A</v>
      </c>
    </row>
    <row r="23" spans="1:10" x14ac:dyDescent="0.3">
      <c r="A23" t="b">
        <f>IF(('Painonpudotuksen seuranta'!C44=0)*('Painonpudotuksen seuranta'!C43=0),TRUE)</f>
        <v>1</v>
      </c>
      <c r="B23" s="1">
        <f>IF(A23,0,IF('Painonpudotuksen seuranta'!B44=0,'Painonpudotuksen seuranta'!B43+5,'Painonpudotuksen seuranta'!B44))</f>
        <v>0</v>
      </c>
      <c r="C23">
        <f>'Painonpudotuksen seuranta'!C44</f>
        <v>0</v>
      </c>
      <c r="H23" s="1" t="e">
        <f t="shared" si="2"/>
        <v>#N/A</v>
      </c>
      <c r="I23" s="2" t="e">
        <f t="shared" si="1"/>
        <v>#N/A</v>
      </c>
      <c r="J23" t="e">
        <f>IFERROR(AVERAGEIFS(WeightTable[PAINO],WeightTable[PÄIVÄMÄÄRÄ],"&gt;="&amp;H23,WeightTable[PÄIVÄMÄÄRÄ],"&lt;="&amp;I23),NA())</f>
        <v>#N/A</v>
      </c>
    </row>
    <row r="24" spans="1:10" x14ac:dyDescent="0.3">
      <c r="A24" t="b">
        <f>IF(('Painonpudotuksen seuranta'!C45=0)*('Painonpudotuksen seuranta'!C44=0),TRUE)</f>
        <v>1</v>
      </c>
      <c r="B24" s="1">
        <f>IF(A24,0,IF('Painonpudotuksen seuranta'!B45=0,'Painonpudotuksen seuranta'!B44+5,'Painonpudotuksen seuranta'!B45))</f>
        <v>0</v>
      </c>
      <c r="C24">
        <f>'Painonpudotuksen seuranta'!C45</f>
        <v>0</v>
      </c>
      <c r="H24" s="1" t="e">
        <f t="shared" si="2"/>
        <v>#N/A</v>
      </c>
      <c r="I24" s="2" t="e">
        <f t="shared" si="1"/>
        <v>#N/A</v>
      </c>
      <c r="J24" t="e">
        <f>IFERROR(AVERAGEIFS(WeightTable[PAINO],WeightTable[PÄIVÄMÄÄRÄ],"&gt;="&amp;H24,WeightTable[PÄIVÄMÄÄRÄ],"&lt;="&amp;I24),NA())</f>
        <v>#N/A</v>
      </c>
    </row>
    <row r="25" spans="1:10" x14ac:dyDescent="0.3">
      <c r="A25" t="b">
        <f>IF(('Painonpudotuksen seuranta'!C46=0)*('Painonpudotuksen seuranta'!C45=0),TRUE)</f>
        <v>1</v>
      </c>
      <c r="B25" s="1">
        <f>IF(A25,0,IF('Painonpudotuksen seuranta'!B46=0,'Painonpudotuksen seuranta'!B45+5,'Painonpudotuksen seuranta'!B46))</f>
        <v>0</v>
      </c>
      <c r="C25">
        <f>'Painonpudotuksen seuranta'!C46</f>
        <v>0</v>
      </c>
      <c r="H25" s="1" t="e">
        <f t="shared" si="2"/>
        <v>#N/A</v>
      </c>
      <c r="I25" s="2" t="e">
        <f t="shared" si="1"/>
        <v>#N/A</v>
      </c>
      <c r="J25" t="e">
        <f>IFERROR(AVERAGEIFS(WeightTable[PAINO],WeightTable[PÄIVÄMÄÄRÄ],"&gt;="&amp;H25,WeightTable[PÄIVÄMÄÄRÄ],"&lt;="&amp;I25),NA())</f>
        <v>#N/A</v>
      </c>
    </row>
    <row r="26" spans="1:10" x14ac:dyDescent="0.3">
      <c r="A26" t="b">
        <f>IF(('Painonpudotuksen seuranta'!C47=0)*('Painonpudotuksen seuranta'!C46=0),TRUE)</f>
        <v>1</v>
      </c>
      <c r="B26" s="1">
        <f>IF(A26,0,IF('Painonpudotuksen seuranta'!B47=0,'Painonpudotuksen seuranta'!B46+5,'Painonpudotuksen seuranta'!B47))</f>
        <v>0</v>
      </c>
      <c r="C26">
        <f>'Painonpudotuksen seuranta'!C47</f>
        <v>0</v>
      </c>
      <c r="H26" s="1" t="e">
        <f t="shared" si="2"/>
        <v>#N/A</v>
      </c>
      <c r="I26" s="2" t="e">
        <f t="shared" si="1"/>
        <v>#N/A</v>
      </c>
      <c r="J26" t="e">
        <f>IFERROR(AVERAGEIFS(WeightTable[PAINO],WeightTable[PÄIVÄMÄÄRÄ],"&gt;="&amp;H26,WeightTable[PÄIVÄMÄÄRÄ],"&lt;="&amp;I26),NA())</f>
        <v>#N/A</v>
      </c>
    </row>
    <row r="27" spans="1:10" x14ac:dyDescent="0.3">
      <c r="A27" t="b">
        <f>IF(('Painonpudotuksen seuranta'!C48=0)*('Painonpudotuksen seuranta'!C47=0),TRUE)</f>
        <v>1</v>
      </c>
      <c r="B27" s="1">
        <f>IF(A27,0,IF('Painonpudotuksen seuranta'!B48=0,'Painonpudotuksen seuranta'!B47+5,'Painonpudotuksen seuranta'!B48))</f>
        <v>0</v>
      </c>
      <c r="C27">
        <f>'Painonpudotuksen seuranta'!C48</f>
        <v>0</v>
      </c>
      <c r="H27" s="1" t="e">
        <f t="shared" si="2"/>
        <v>#N/A</v>
      </c>
      <c r="I27" s="2" t="e">
        <f t="shared" si="1"/>
        <v>#N/A</v>
      </c>
      <c r="J27" t="e">
        <f>IFERROR(AVERAGEIFS(WeightTable[PAINO],WeightTable[PÄIVÄMÄÄRÄ],"&gt;="&amp;H27,WeightTable[PÄIVÄMÄÄRÄ],"&lt;="&amp;I27),NA())</f>
        <v>#N/A</v>
      </c>
    </row>
    <row r="28" spans="1:10" x14ac:dyDescent="0.3">
      <c r="A28" t="b">
        <f>IF(('Painonpudotuksen seuranta'!C49=0)*('Painonpudotuksen seuranta'!C48=0),TRUE)</f>
        <v>1</v>
      </c>
      <c r="B28" s="1">
        <f>IF(A28,0,IF('Painonpudotuksen seuranta'!B49=0,'Painonpudotuksen seuranta'!B48+5,'Painonpudotuksen seuranta'!B49))</f>
        <v>0</v>
      </c>
      <c r="C28">
        <f>'Painonpudotuksen seuranta'!C49</f>
        <v>0</v>
      </c>
      <c r="H28" s="1" t="e">
        <f t="shared" si="2"/>
        <v>#N/A</v>
      </c>
      <c r="I28" s="2" t="e">
        <f t="shared" si="1"/>
        <v>#N/A</v>
      </c>
      <c r="J28" t="e">
        <f>IFERROR(AVERAGEIFS(WeightTable[PAINO],WeightTable[PÄIVÄMÄÄRÄ],"&gt;="&amp;H28,WeightTable[PÄIVÄMÄÄRÄ],"&lt;="&amp;I28),NA())</f>
        <v>#N/A</v>
      </c>
    </row>
    <row r="29" spans="1:10" x14ac:dyDescent="0.3">
      <c r="A29" t="b">
        <f>IF(('Painonpudotuksen seuranta'!C50=0)*('Painonpudotuksen seuranta'!C49=0),TRUE)</f>
        <v>1</v>
      </c>
      <c r="B29" s="1">
        <f>IF(A29,0,IF('Painonpudotuksen seuranta'!B50=0,'Painonpudotuksen seuranta'!B49+5,'Painonpudotuksen seuranta'!B50))</f>
        <v>0</v>
      </c>
      <c r="C29">
        <f>'Painonpudotuksen seuranta'!C50</f>
        <v>0</v>
      </c>
      <c r="I29" s="2"/>
    </row>
    <row r="30" spans="1:10" x14ac:dyDescent="0.3">
      <c r="A30" t="b">
        <f>IF(('Painonpudotuksen seuranta'!C51=0)*('Painonpudotuksen seuranta'!C50=0),TRUE)</f>
        <v>1</v>
      </c>
      <c r="B30" s="1">
        <f>IF(A30,0,IF('Painonpudotuksen seuranta'!B51=0,'Painonpudotuksen seuranta'!B50+5,'Painonpudotuksen seuranta'!B51))</f>
        <v>0</v>
      </c>
      <c r="C30">
        <f>'Painonpudotuksen seuranta'!C51</f>
        <v>0</v>
      </c>
      <c r="I30" s="2"/>
    </row>
    <row r="31" spans="1:10" x14ac:dyDescent="0.3">
      <c r="A31" t="b">
        <f>IF(('Painonpudotuksen seuranta'!C52=0)*('Painonpudotuksen seuranta'!C51=0),TRUE)</f>
        <v>1</v>
      </c>
      <c r="B31" s="1">
        <f>IF(A31,0,IF('Painonpudotuksen seuranta'!B52=0,'Painonpudotuksen seuranta'!B51+5,'Painonpudotuksen seuranta'!B52))</f>
        <v>0</v>
      </c>
      <c r="C31">
        <f>'Painonpudotuksen seuranta'!C52</f>
        <v>0</v>
      </c>
    </row>
    <row r="32" spans="1:10" x14ac:dyDescent="0.3">
      <c r="A32" t="b">
        <f>IF(('Painonpudotuksen seuranta'!C53=0)*('Painonpudotuksen seuranta'!C52=0),TRUE)</f>
        <v>1</v>
      </c>
      <c r="B32" s="1">
        <f>IF(A32,0,IF('Painonpudotuksen seuranta'!B53=0,'Painonpudotuksen seuranta'!B52+5,'Painonpudotuksen seuranta'!B53))</f>
        <v>0</v>
      </c>
      <c r="C32">
        <f>'Painonpudotuksen seuranta'!C53</f>
        <v>0</v>
      </c>
    </row>
    <row r="33" spans="1:3" x14ac:dyDescent="0.3">
      <c r="A33" t="b">
        <f>IF(('Painonpudotuksen seuranta'!C54=0)*('Painonpudotuksen seuranta'!C53=0),TRUE)</f>
        <v>1</v>
      </c>
      <c r="B33" s="1">
        <f>IF(A33,0,IF('Painonpudotuksen seuranta'!B54=0,'Painonpudotuksen seuranta'!B53+5,'Painonpudotuksen seuranta'!B54))</f>
        <v>0</v>
      </c>
      <c r="C33">
        <f>'Painonpudotuksen seuranta'!C54</f>
        <v>0</v>
      </c>
    </row>
    <row r="34" spans="1:3" x14ac:dyDescent="0.3">
      <c r="A34" t="b">
        <f>IF(('Painonpudotuksen seuranta'!C55=0)*('Painonpudotuksen seuranta'!C54=0),TRUE)</f>
        <v>1</v>
      </c>
      <c r="B34" s="1">
        <f>IF(A34,0,IF('Painonpudotuksen seuranta'!B55=0,'Painonpudotuksen seuranta'!B54+5,'Painonpudotuksen seuranta'!B55))</f>
        <v>0</v>
      </c>
      <c r="C34">
        <f>'Painonpudotuksen seuranta'!C55</f>
        <v>0</v>
      </c>
    </row>
    <row r="35" spans="1:3" x14ac:dyDescent="0.3">
      <c r="A35" t="b">
        <f>IF(('Painonpudotuksen seuranta'!C56=0)*('Painonpudotuksen seuranta'!C55=0),TRUE)</f>
        <v>1</v>
      </c>
      <c r="B35" s="1">
        <f>IF(A35,0,IF('Painonpudotuksen seuranta'!B56=0,'Painonpudotuksen seuranta'!B55+5,'Painonpudotuksen seuranta'!B56))</f>
        <v>0</v>
      </c>
      <c r="C35">
        <f>'Painonpudotuksen seuranta'!C56</f>
        <v>0</v>
      </c>
    </row>
    <row r="36" spans="1:3" x14ac:dyDescent="0.3">
      <c r="A36" t="b">
        <f>IF(('Painonpudotuksen seuranta'!C57=0)*('Painonpudotuksen seuranta'!C56=0),TRUE)</f>
        <v>1</v>
      </c>
      <c r="B36" s="1">
        <f>IF(A36,0,IF('Painonpudotuksen seuranta'!B57=0,'Painonpudotuksen seuranta'!B56+5,'Painonpudotuksen seuranta'!B57))</f>
        <v>0</v>
      </c>
      <c r="C36">
        <f>'Painonpudotuksen seuranta'!C57</f>
        <v>0</v>
      </c>
    </row>
    <row r="37" spans="1:3" x14ac:dyDescent="0.3">
      <c r="A37" t="b">
        <f>IF(('Painonpudotuksen seuranta'!C58=0)*('Painonpudotuksen seuranta'!C57=0),TRUE)</f>
        <v>1</v>
      </c>
      <c r="B37" s="1">
        <f>IF(A37,0,IF('Painonpudotuksen seuranta'!B58=0,'Painonpudotuksen seuranta'!B57+5,'Painonpudotuksen seuranta'!B58))</f>
        <v>0</v>
      </c>
      <c r="C37">
        <f>'Painonpudotuksen seuranta'!C58</f>
        <v>0</v>
      </c>
    </row>
    <row r="38" spans="1:3" x14ac:dyDescent="0.3">
      <c r="A38" t="b">
        <f>IF(('Painonpudotuksen seuranta'!C59=0)*('Painonpudotuksen seuranta'!C58=0),TRUE)</f>
        <v>1</v>
      </c>
      <c r="B38" s="1">
        <f>IF(A38,0,IF('Painonpudotuksen seuranta'!B59=0,'Painonpudotuksen seuranta'!B58+5,'Painonpudotuksen seuranta'!B59))</f>
        <v>0</v>
      </c>
      <c r="C38">
        <f>'Painonpudotuksen seuranta'!C59</f>
        <v>0</v>
      </c>
    </row>
    <row r="39" spans="1:3" x14ac:dyDescent="0.3">
      <c r="A39" t="b">
        <f>IF(('Painonpudotuksen seuranta'!C60=0)*('Painonpudotuksen seuranta'!C59=0),TRUE)</f>
        <v>1</v>
      </c>
      <c r="B39" s="1">
        <f>IF(A39,0,IF('Painonpudotuksen seuranta'!B60=0,'Painonpudotuksen seuranta'!B59+5,'Painonpudotuksen seuranta'!B60))</f>
        <v>0</v>
      </c>
      <c r="C39">
        <f>'Painonpudotuksen seuranta'!C60</f>
        <v>0</v>
      </c>
    </row>
    <row r="40" spans="1:3" x14ac:dyDescent="0.3">
      <c r="A40" t="b">
        <f>IF(('Painonpudotuksen seuranta'!C61=0)*('Painonpudotuksen seuranta'!C60=0),TRUE)</f>
        <v>1</v>
      </c>
      <c r="B40" s="1">
        <f>IF(A40,0,IF('Painonpudotuksen seuranta'!B61=0,'Painonpudotuksen seuranta'!B60+5,'Painonpudotuksen seuranta'!B61))</f>
        <v>0</v>
      </c>
      <c r="C40">
        <f>'Painonpudotuksen seuranta'!C61</f>
        <v>0</v>
      </c>
    </row>
    <row r="41" spans="1:3" x14ac:dyDescent="0.3">
      <c r="A41" t="b">
        <f>IF(('Painonpudotuksen seuranta'!C62=0)*('Painonpudotuksen seuranta'!C61=0),TRUE)</f>
        <v>1</v>
      </c>
      <c r="B41" s="1">
        <f>IF(A41,0,IF('Painonpudotuksen seuranta'!B62=0,'Painonpudotuksen seuranta'!B61+5,'Painonpudotuksen seuranta'!B62))</f>
        <v>0</v>
      </c>
      <c r="C41">
        <f>'Painonpudotuksen seuranta'!C62</f>
        <v>0</v>
      </c>
    </row>
    <row r="42" spans="1:3" x14ac:dyDescent="0.3">
      <c r="A42" t="b">
        <f>IF(('Painonpudotuksen seuranta'!C63=0)*('Painonpudotuksen seuranta'!C62=0),TRUE)</f>
        <v>1</v>
      </c>
      <c r="B42" s="1">
        <f>IF(A42,0,IF('Painonpudotuksen seuranta'!B63=0,'Painonpudotuksen seuranta'!B62+5,'Painonpudotuksen seuranta'!B63))</f>
        <v>0</v>
      </c>
      <c r="C42">
        <f>'Painonpudotuksen seuranta'!C63</f>
        <v>0</v>
      </c>
    </row>
    <row r="43" spans="1:3" x14ac:dyDescent="0.3">
      <c r="A43" t="b">
        <f>IF(('Painonpudotuksen seuranta'!C64=0)*('Painonpudotuksen seuranta'!C63=0),TRUE)</f>
        <v>1</v>
      </c>
      <c r="B43" s="1">
        <f>IF(A43,0,IF('Painonpudotuksen seuranta'!B64=0,'Painonpudotuksen seuranta'!B63+5,'Painonpudotuksen seuranta'!B64))</f>
        <v>0</v>
      </c>
      <c r="C43">
        <f>'Painonpudotuksen seuranta'!C64</f>
        <v>0</v>
      </c>
    </row>
    <row r="44" spans="1:3" x14ac:dyDescent="0.3">
      <c r="A44" t="b">
        <f>IF(('Painonpudotuksen seuranta'!C65=0)*('Painonpudotuksen seuranta'!C64=0),TRUE)</f>
        <v>1</v>
      </c>
      <c r="B44" s="1">
        <f>IF(A44,0,IF('Painonpudotuksen seuranta'!B65=0,'Painonpudotuksen seuranta'!B64+5,'Painonpudotuksen seuranta'!B65))</f>
        <v>0</v>
      </c>
      <c r="C44">
        <f>'Painonpudotuksen seuranta'!C65</f>
        <v>0</v>
      </c>
    </row>
    <row r="45" spans="1:3" x14ac:dyDescent="0.3">
      <c r="A45" t="b">
        <f>IF(('Painonpudotuksen seuranta'!C66=0)*('Painonpudotuksen seuranta'!C65=0),TRUE)</f>
        <v>1</v>
      </c>
      <c r="B45" s="1">
        <f>IF(A45,0,IF('Painonpudotuksen seuranta'!B66=0,'Painonpudotuksen seuranta'!B65+5,'Painonpudotuksen seuranta'!B66))</f>
        <v>0</v>
      </c>
      <c r="C45">
        <f>'Painonpudotuksen seuranta'!C66</f>
        <v>0</v>
      </c>
    </row>
    <row r="46" spans="1:3" x14ac:dyDescent="0.3">
      <c r="A46" t="b">
        <f>IF(('Painonpudotuksen seuranta'!C67=0)*('Painonpudotuksen seuranta'!C66=0),TRUE)</f>
        <v>1</v>
      </c>
      <c r="B46" s="1">
        <f>IF(A46,0,IF('Painonpudotuksen seuranta'!B67=0,'Painonpudotuksen seuranta'!B66+5,'Painonpudotuksen seuranta'!B67))</f>
        <v>0</v>
      </c>
      <c r="C46">
        <f>'Painonpudotuksen seuranta'!C67</f>
        <v>0</v>
      </c>
    </row>
    <row r="47" spans="1:3" x14ac:dyDescent="0.3">
      <c r="A47" t="b">
        <f>IF(('Painonpudotuksen seuranta'!C68=0)*('Painonpudotuksen seuranta'!C67=0),TRUE)</f>
        <v>1</v>
      </c>
      <c r="B47" s="1">
        <f>IF(A47,0,IF('Painonpudotuksen seuranta'!B68=0,'Painonpudotuksen seuranta'!B67+5,'Painonpudotuksen seuranta'!B68))</f>
        <v>0</v>
      </c>
      <c r="C47">
        <f>'Painonpudotuksen seuranta'!C68</f>
        <v>0</v>
      </c>
    </row>
    <row r="48" spans="1:3" x14ac:dyDescent="0.3">
      <c r="A48" t="b">
        <f>IF(('Painonpudotuksen seuranta'!C69=0)*('Painonpudotuksen seuranta'!C68=0),TRUE)</f>
        <v>1</v>
      </c>
      <c r="B48" s="1">
        <f>IF(A48,0,IF('Painonpudotuksen seuranta'!B69=0,'Painonpudotuksen seuranta'!B68+5,'Painonpudotuksen seuranta'!B69))</f>
        <v>0</v>
      </c>
      <c r="C48">
        <f>'Painonpudotuksen seuranta'!C69</f>
        <v>0</v>
      </c>
    </row>
    <row r="49" spans="1:3" x14ac:dyDescent="0.3">
      <c r="A49" t="b">
        <f>IF(('Painonpudotuksen seuranta'!C70=0)*('Painonpudotuksen seuranta'!C69=0),TRUE)</f>
        <v>1</v>
      </c>
      <c r="B49" s="1">
        <f>IF(A49,0,IF('Painonpudotuksen seuranta'!B70=0,'Painonpudotuksen seuranta'!B69+5,'Painonpudotuksen seuranta'!B70))</f>
        <v>0</v>
      </c>
      <c r="C49">
        <f>'Painonpudotuksen seuranta'!C70</f>
        <v>0</v>
      </c>
    </row>
    <row r="50" spans="1:3" x14ac:dyDescent="0.3">
      <c r="A50" t="b">
        <f>IF(('Painonpudotuksen seuranta'!C71=0)*('Painonpudotuksen seuranta'!C70=0),TRUE)</f>
        <v>1</v>
      </c>
      <c r="B50" s="1">
        <f>IF(A50,0,IF('Painonpudotuksen seuranta'!B71=0,'Painonpudotuksen seuranta'!B70+5,'Painonpudotuksen seuranta'!B71))</f>
        <v>0</v>
      </c>
      <c r="C50">
        <f>'Painonpudotuksen seuranta'!C71</f>
        <v>0</v>
      </c>
    </row>
    <row r="51" spans="1:3" x14ac:dyDescent="0.3">
      <c r="A51" t="b">
        <f>IF(('Painonpudotuksen seuranta'!C72=0)*('Painonpudotuksen seuranta'!C71=0),TRUE)</f>
        <v>1</v>
      </c>
      <c r="B51" s="1">
        <f>IF(A51,0,IF('Painonpudotuksen seuranta'!B72=0,'Painonpudotuksen seuranta'!B71+5,'Painonpudotuksen seuranta'!B72))</f>
        <v>0</v>
      </c>
      <c r="C51">
        <f>'Painonpudotuksen seuranta'!C72</f>
        <v>0</v>
      </c>
    </row>
    <row r="52" spans="1:3" x14ac:dyDescent="0.3">
      <c r="A52" t="b">
        <f>IF(('Painonpudotuksen seuranta'!C73=0)*('Painonpudotuksen seuranta'!C72=0),TRUE)</f>
        <v>1</v>
      </c>
      <c r="B52" s="1">
        <f>IF(A52,0,IF('Painonpudotuksen seuranta'!B73=0,'Painonpudotuksen seuranta'!B72+5,'Painonpudotuksen seuranta'!B73))</f>
        <v>0</v>
      </c>
      <c r="C52">
        <f>'Painonpudotuksen seuranta'!C73</f>
        <v>0</v>
      </c>
    </row>
    <row r="53" spans="1:3" x14ac:dyDescent="0.3">
      <c r="A53" t="b">
        <f>IF(('Painonpudotuksen seuranta'!C74=0)*('Painonpudotuksen seuranta'!C73=0),TRUE)</f>
        <v>1</v>
      </c>
      <c r="B53" s="1">
        <f>IF(A53,0,IF('Painonpudotuksen seuranta'!B74=0,'Painonpudotuksen seuranta'!B73+5,'Painonpudotuksen seuranta'!B74))</f>
        <v>0</v>
      </c>
      <c r="C53">
        <f>'Painonpudotuksen seuranta'!C74</f>
        <v>0</v>
      </c>
    </row>
    <row r="54" spans="1:3" x14ac:dyDescent="0.3">
      <c r="A54" t="b">
        <f>IF(('Painonpudotuksen seuranta'!C75=0)*('Painonpudotuksen seuranta'!C74=0),TRUE)</f>
        <v>1</v>
      </c>
      <c r="B54" s="1">
        <f>IF(A54,0,IF('Painonpudotuksen seuranta'!B75=0,'Painonpudotuksen seuranta'!B74+5,'Painonpudotuksen seuranta'!B75))</f>
        <v>0</v>
      </c>
      <c r="C54">
        <f>'Painonpudotuksen seuranta'!C75</f>
        <v>0</v>
      </c>
    </row>
    <row r="55" spans="1:3" x14ac:dyDescent="0.3">
      <c r="A55" t="b">
        <f>IF(('Painonpudotuksen seuranta'!C76=0)*('Painonpudotuksen seuranta'!C75=0),TRUE)</f>
        <v>1</v>
      </c>
      <c r="B55" s="1">
        <f>IF(A55,0,IF('Painonpudotuksen seuranta'!B76=0,'Painonpudotuksen seuranta'!B75+5,'Painonpudotuksen seuranta'!B76))</f>
        <v>0</v>
      </c>
      <c r="C55">
        <f>'Painonpudotuksen seuranta'!C76</f>
        <v>0</v>
      </c>
    </row>
    <row r="56" spans="1:3" x14ac:dyDescent="0.3">
      <c r="A56" t="b">
        <f>IF(('Painonpudotuksen seuranta'!C77=0)*('Painonpudotuksen seuranta'!C76=0),TRUE)</f>
        <v>1</v>
      </c>
      <c r="B56" s="1">
        <f>IF(A56,0,IF('Painonpudotuksen seuranta'!B77=0,'Painonpudotuksen seuranta'!B76+5,'Painonpudotuksen seuranta'!B77))</f>
        <v>0</v>
      </c>
      <c r="C56">
        <f>'Painonpudotuksen seuranta'!C77</f>
        <v>0</v>
      </c>
    </row>
    <row r="57" spans="1:3" x14ac:dyDescent="0.3">
      <c r="A57" t="b">
        <f>IF(('Painonpudotuksen seuranta'!C78=0)*('Painonpudotuksen seuranta'!C77=0),TRUE)</f>
        <v>1</v>
      </c>
      <c r="B57" s="1">
        <f>IF(A57,0,IF('Painonpudotuksen seuranta'!B78=0,'Painonpudotuksen seuranta'!B77+5,'Painonpudotuksen seuranta'!B78))</f>
        <v>0</v>
      </c>
      <c r="C57">
        <f>'Painonpudotuksen seuranta'!C78</f>
        <v>0</v>
      </c>
    </row>
    <row r="58" spans="1:3" x14ac:dyDescent="0.3">
      <c r="A58" t="b">
        <f>IF(('Painonpudotuksen seuranta'!C79=0)*('Painonpudotuksen seuranta'!C78=0),TRUE)</f>
        <v>1</v>
      </c>
      <c r="B58" s="1">
        <f>IF(A58,0,IF('Painonpudotuksen seuranta'!B79=0,'Painonpudotuksen seuranta'!B78+5,'Painonpudotuksen seuranta'!B79))</f>
        <v>0</v>
      </c>
      <c r="C58">
        <f>'Painonpudotuksen seuranta'!C79</f>
        <v>0</v>
      </c>
    </row>
    <row r="59" spans="1:3" x14ac:dyDescent="0.3">
      <c r="A59" t="b">
        <f>IF(('Painonpudotuksen seuranta'!C80=0)*('Painonpudotuksen seuranta'!C79=0),TRUE)</f>
        <v>1</v>
      </c>
      <c r="B59" s="1">
        <f>IF(A59,0,IF('Painonpudotuksen seuranta'!B80=0,'Painonpudotuksen seuranta'!B79+5,'Painonpudotuksen seuranta'!B80))</f>
        <v>0</v>
      </c>
      <c r="C59">
        <f>'Painonpudotuksen seuranta'!C80</f>
        <v>0</v>
      </c>
    </row>
    <row r="60" spans="1:3" x14ac:dyDescent="0.3">
      <c r="A60" t="b">
        <f>IF(('Painonpudotuksen seuranta'!C81=0)*('Painonpudotuksen seuranta'!C80=0),TRUE)</f>
        <v>1</v>
      </c>
      <c r="B60" s="1">
        <f>IF(A60,0,IF('Painonpudotuksen seuranta'!B81=0,'Painonpudotuksen seuranta'!B80+5,'Painonpudotuksen seuranta'!B81))</f>
        <v>0</v>
      </c>
      <c r="C60">
        <f>'Painonpudotuksen seuranta'!C81</f>
        <v>0</v>
      </c>
    </row>
    <row r="61" spans="1:3" x14ac:dyDescent="0.3">
      <c r="A61" t="b">
        <f>IF(('Painonpudotuksen seuranta'!C82=0)*('Painonpudotuksen seuranta'!C81=0),TRUE)</f>
        <v>1</v>
      </c>
      <c r="B61" s="1">
        <f>IF(A61,0,IF('Painonpudotuksen seuranta'!B82=0,'Painonpudotuksen seuranta'!B81+5,'Painonpudotuksen seuranta'!B82))</f>
        <v>0</v>
      </c>
      <c r="C61">
        <f>'Painonpudotuksen seuranta'!C82</f>
        <v>0</v>
      </c>
    </row>
    <row r="62" spans="1:3" x14ac:dyDescent="0.3">
      <c r="A62" t="b">
        <f>IF(('Painonpudotuksen seuranta'!C83=0)*('Painonpudotuksen seuranta'!C82=0),TRUE)</f>
        <v>1</v>
      </c>
      <c r="B62" s="1">
        <f>IF(A62,0,IF('Painonpudotuksen seuranta'!B83=0,'Painonpudotuksen seuranta'!B82+5,'Painonpudotuksen seuranta'!B83))</f>
        <v>0</v>
      </c>
      <c r="C62">
        <f>'Painonpudotuksen seuranta'!C83</f>
        <v>0</v>
      </c>
    </row>
    <row r="63" spans="1:3" x14ac:dyDescent="0.3">
      <c r="A63" t="b">
        <f>IF(('Painonpudotuksen seuranta'!C84=0)*('Painonpudotuksen seuranta'!C83=0),TRUE)</f>
        <v>1</v>
      </c>
      <c r="B63" s="1">
        <f>IF(A63,0,IF('Painonpudotuksen seuranta'!B84=0,'Painonpudotuksen seuranta'!B83+5,'Painonpudotuksen seuranta'!B84))</f>
        <v>0</v>
      </c>
      <c r="C63">
        <f>'Painonpudotuksen seuranta'!C84</f>
        <v>0</v>
      </c>
    </row>
    <row r="64" spans="1:3" x14ac:dyDescent="0.3">
      <c r="A64" t="b">
        <f>IF(('Painonpudotuksen seuranta'!C85=0)*('Painonpudotuksen seuranta'!C84=0),TRUE)</f>
        <v>1</v>
      </c>
      <c r="B64" s="1">
        <f>IF(A64,0,IF('Painonpudotuksen seuranta'!B85=0,'Painonpudotuksen seuranta'!B84+5,'Painonpudotuksen seuranta'!B85))</f>
        <v>0</v>
      </c>
      <c r="C64">
        <f>'Painonpudotuksen seuranta'!C85</f>
        <v>0</v>
      </c>
    </row>
    <row r="65" spans="1:3" x14ac:dyDescent="0.3">
      <c r="A65" t="b">
        <f>IF(('Painonpudotuksen seuranta'!C86=0)*('Painonpudotuksen seuranta'!C85=0),TRUE)</f>
        <v>1</v>
      </c>
      <c r="B65" s="1">
        <f>IF(A65,0,IF('Painonpudotuksen seuranta'!B86=0,'Painonpudotuksen seuranta'!B85+5,'Painonpudotuksen seuranta'!B86))</f>
        <v>0</v>
      </c>
      <c r="C65">
        <f>'Painonpudotuksen seuranta'!C86</f>
        <v>0</v>
      </c>
    </row>
    <row r="66" spans="1:3" x14ac:dyDescent="0.3">
      <c r="A66" t="b">
        <f>IF(('Painonpudotuksen seuranta'!C87=0)*('Painonpudotuksen seuranta'!C86=0),TRUE)</f>
        <v>1</v>
      </c>
      <c r="B66" s="1">
        <f>IF(A66,0,IF('Painonpudotuksen seuranta'!B87=0,'Painonpudotuksen seuranta'!B86+5,'Painonpudotuksen seuranta'!B87))</f>
        <v>0</v>
      </c>
      <c r="C66">
        <f>'Painonpudotuksen seuranta'!C87</f>
        <v>0</v>
      </c>
    </row>
    <row r="67" spans="1:3" x14ac:dyDescent="0.3">
      <c r="A67" t="b">
        <f>IF(('Painonpudotuksen seuranta'!C88=0)*('Painonpudotuksen seuranta'!C87=0),TRUE)</f>
        <v>1</v>
      </c>
      <c r="B67" s="1">
        <f>IF(A67,0,IF('Painonpudotuksen seuranta'!B88=0,'Painonpudotuksen seuranta'!B87+5,'Painonpudotuksen seuranta'!B88))</f>
        <v>0</v>
      </c>
      <c r="C67">
        <f>'Painonpudotuksen seuranta'!C88</f>
        <v>0</v>
      </c>
    </row>
    <row r="68" spans="1:3" x14ac:dyDescent="0.3">
      <c r="A68" t="b">
        <f>IF(('Painonpudotuksen seuranta'!C89=0)*('Painonpudotuksen seuranta'!C88=0),TRUE)</f>
        <v>1</v>
      </c>
      <c r="B68" s="1">
        <f>IF(A68,0,IF('Painonpudotuksen seuranta'!B89=0,'Painonpudotuksen seuranta'!B88+5,'Painonpudotuksen seuranta'!B89))</f>
        <v>0</v>
      </c>
      <c r="C68">
        <f>'Painonpudotuksen seuranta'!C89</f>
        <v>0</v>
      </c>
    </row>
    <row r="69" spans="1:3" x14ac:dyDescent="0.3">
      <c r="A69" t="b">
        <f>IF(('Painonpudotuksen seuranta'!C90=0)*('Painonpudotuksen seuranta'!C89=0),TRUE)</f>
        <v>1</v>
      </c>
      <c r="B69" s="1">
        <f>IF(A69,0,IF('Painonpudotuksen seuranta'!B90=0,'Painonpudotuksen seuranta'!B89+5,'Painonpudotuksen seuranta'!B90))</f>
        <v>0</v>
      </c>
      <c r="C69">
        <f>'Painonpudotuksen seuranta'!C90</f>
        <v>0</v>
      </c>
    </row>
    <row r="70" spans="1:3" x14ac:dyDescent="0.3">
      <c r="A70" t="b">
        <f>IF(('Painonpudotuksen seuranta'!C91=0)*('Painonpudotuksen seuranta'!C90=0),TRUE)</f>
        <v>1</v>
      </c>
      <c r="B70" s="1">
        <f>IF(A70,0,IF('Painonpudotuksen seuranta'!B91=0,'Painonpudotuksen seuranta'!B90+5,'Painonpudotuksen seuranta'!B91))</f>
        <v>0</v>
      </c>
      <c r="C70">
        <f>'Painonpudotuksen seuranta'!C91</f>
        <v>0</v>
      </c>
    </row>
    <row r="71" spans="1:3" x14ac:dyDescent="0.3">
      <c r="A71" t="b">
        <f>IF(('Painonpudotuksen seuranta'!C92=0)*('Painonpudotuksen seuranta'!C91=0),TRUE)</f>
        <v>1</v>
      </c>
      <c r="B71" s="1">
        <f>IF(A71,0,IF('Painonpudotuksen seuranta'!B92=0,'Painonpudotuksen seuranta'!B91+5,'Painonpudotuksen seuranta'!B92))</f>
        <v>0</v>
      </c>
      <c r="C71">
        <f>'Painonpudotuksen seuranta'!C92</f>
        <v>0</v>
      </c>
    </row>
    <row r="72" spans="1:3" x14ac:dyDescent="0.3">
      <c r="A72" t="b">
        <f>IF(('Painonpudotuksen seuranta'!C93=0)*('Painonpudotuksen seuranta'!C92=0),TRUE)</f>
        <v>1</v>
      </c>
      <c r="B72" s="1">
        <f>IF(A72,0,IF('Painonpudotuksen seuranta'!B93=0,'Painonpudotuksen seuranta'!B92+5,'Painonpudotuksen seuranta'!B93))</f>
        <v>0</v>
      </c>
      <c r="C72">
        <f>'Painonpudotuksen seuranta'!C93</f>
        <v>0</v>
      </c>
    </row>
    <row r="73" spans="1:3" x14ac:dyDescent="0.3">
      <c r="A73" t="b">
        <f>IF(('Painonpudotuksen seuranta'!C94=0)*('Painonpudotuksen seuranta'!C93=0),TRUE)</f>
        <v>1</v>
      </c>
      <c r="B73" s="1">
        <f>IF(A73,0,IF('Painonpudotuksen seuranta'!B94=0,'Painonpudotuksen seuranta'!B93+5,'Painonpudotuksen seuranta'!B94))</f>
        <v>0</v>
      </c>
      <c r="C73">
        <f>'Painonpudotuksen seuranta'!C94</f>
        <v>0</v>
      </c>
    </row>
    <row r="74" spans="1:3" x14ac:dyDescent="0.3">
      <c r="A74" t="b">
        <f>IF(('Painonpudotuksen seuranta'!C95=0)*('Painonpudotuksen seuranta'!C94=0),TRUE)</f>
        <v>1</v>
      </c>
      <c r="B74" s="1">
        <f>IF(A74,0,IF('Painonpudotuksen seuranta'!B95=0,'Painonpudotuksen seuranta'!B94+5,'Painonpudotuksen seuranta'!B95))</f>
        <v>0</v>
      </c>
      <c r="C74">
        <f>'Painonpudotuksen seuranta'!C95</f>
        <v>0</v>
      </c>
    </row>
    <row r="75" spans="1:3" x14ac:dyDescent="0.3">
      <c r="A75" t="b">
        <f>IF(('Painonpudotuksen seuranta'!C96=0)*('Painonpudotuksen seuranta'!C95=0),TRUE)</f>
        <v>1</v>
      </c>
      <c r="B75" s="1">
        <f>IF(A75,0,IF('Painonpudotuksen seuranta'!B96=0,'Painonpudotuksen seuranta'!B95+5,'Painonpudotuksen seuranta'!B96))</f>
        <v>0</v>
      </c>
      <c r="C75">
        <f>'Painonpudotuksen seuranta'!C96</f>
        <v>0</v>
      </c>
    </row>
    <row r="76" spans="1:3" x14ac:dyDescent="0.3">
      <c r="A76" t="b">
        <f>IF(('Painonpudotuksen seuranta'!C97=0)*('Painonpudotuksen seuranta'!C96=0),TRUE)</f>
        <v>1</v>
      </c>
      <c r="B76" s="1">
        <f>IF(A76,0,IF('Painonpudotuksen seuranta'!B97=0,'Painonpudotuksen seuranta'!B96+5,'Painonpudotuksen seuranta'!B97))</f>
        <v>0</v>
      </c>
      <c r="C76">
        <f>'Painonpudotuksen seuranta'!C97</f>
        <v>0</v>
      </c>
    </row>
    <row r="77" spans="1:3" x14ac:dyDescent="0.3">
      <c r="A77" t="b">
        <f>IF(('Painonpudotuksen seuranta'!C98=0)*('Painonpudotuksen seuranta'!C97=0),TRUE)</f>
        <v>1</v>
      </c>
      <c r="B77" s="1">
        <f>IF(A77,0,IF('Painonpudotuksen seuranta'!B98=0,'Painonpudotuksen seuranta'!B97+5,'Painonpudotuksen seuranta'!B98))</f>
        <v>0</v>
      </c>
      <c r="C77">
        <f>'Painonpudotuksen seuranta'!C98</f>
        <v>0</v>
      </c>
    </row>
    <row r="78" spans="1:3" x14ac:dyDescent="0.3">
      <c r="A78" t="b">
        <f>IF(('Painonpudotuksen seuranta'!C99=0)*('Painonpudotuksen seuranta'!C98=0),TRUE)</f>
        <v>1</v>
      </c>
      <c r="B78" s="1">
        <f>IF(A78,0,IF('Painonpudotuksen seuranta'!B99=0,'Painonpudotuksen seuranta'!B98+5,'Painonpudotuksen seuranta'!B99))</f>
        <v>0</v>
      </c>
      <c r="C78">
        <f>'Painonpudotuksen seuranta'!C99</f>
        <v>0</v>
      </c>
    </row>
    <row r="79" spans="1:3" x14ac:dyDescent="0.3">
      <c r="A79" t="b">
        <f>IF(('Painonpudotuksen seuranta'!C100=0)*('Painonpudotuksen seuranta'!C99=0),TRUE)</f>
        <v>1</v>
      </c>
      <c r="B79" s="1">
        <f>IF(A79,0,IF('Painonpudotuksen seuranta'!B100=0,'Painonpudotuksen seuranta'!B99+5,'Painonpudotuksen seuranta'!B100))</f>
        <v>0</v>
      </c>
      <c r="C79">
        <f>'Painonpudotuksen seuranta'!C100</f>
        <v>0</v>
      </c>
    </row>
    <row r="80" spans="1:3" x14ac:dyDescent="0.3">
      <c r="A80" t="b">
        <f>IF(('Painonpudotuksen seuranta'!C101=0)*('Painonpudotuksen seuranta'!C100=0),TRUE)</f>
        <v>1</v>
      </c>
      <c r="B80" s="1">
        <f>IF(A80,0,IF('Painonpudotuksen seuranta'!B101=0,'Painonpudotuksen seuranta'!B100+5,'Painonpudotuksen seuranta'!B101))</f>
        <v>0</v>
      </c>
      <c r="C80">
        <f>'Painonpudotuksen seuranta'!C101</f>
        <v>0</v>
      </c>
    </row>
    <row r="81" spans="1:3" x14ac:dyDescent="0.3">
      <c r="A81" t="b">
        <f>IF(('Painonpudotuksen seuranta'!C102=0)*('Painonpudotuksen seuranta'!C101=0),TRUE)</f>
        <v>1</v>
      </c>
      <c r="B81" s="1">
        <f>IF(A81,0,IF('Painonpudotuksen seuranta'!B102=0,'Painonpudotuksen seuranta'!B101+5,'Painonpudotuksen seuranta'!B102))</f>
        <v>0</v>
      </c>
      <c r="C81">
        <f>'Painonpudotuksen seuranta'!C102</f>
        <v>0</v>
      </c>
    </row>
    <row r="82" spans="1:3" x14ac:dyDescent="0.3">
      <c r="A82" t="b">
        <f>IF(('Painonpudotuksen seuranta'!C103=0)*('Painonpudotuksen seuranta'!C102=0),TRUE)</f>
        <v>1</v>
      </c>
      <c r="B82" s="1">
        <f>IF(A82,0,IF('Painonpudotuksen seuranta'!B103=0,'Painonpudotuksen seuranta'!B102+5,'Painonpudotuksen seuranta'!B103))</f>
        <v>0</v>
      </c>
      <c r="C82">
        <f>'Painonpudotuksen seuranta'!C103</f>
        <v>0</v>
      </c>
    </row>
    <row r="83" spans="1:3" x14ac:dyDescent="0.3">
      <c r="A83" t="b">
        <f>IF(('Painonpudotuksen seuranta'!C104=0)*('Painonpudotuksen seuranta'!C103=0),TRUE)</f>
        <v>1</v>
      </c>
      <c r="B83" s="1">
        <f>IF(A83,0,IF('Painonpudotuksen seuranta'!B104=0,'Painonpudotuksen seuranta'!B103+5,'Painonpudotuksen seuranta'!B104))</f>
        <v>0</v>
      </c>
      <c r="C83">
        <f>'Painonpudotuksen seuranta'!C104</f>
        <v>0</v>
      </c>
    </row>
    <row r="84" spans="1:3" x14ac:dyDescent="0.3">
      <c r="A84" t="b">
        <f>IF(('Painonpudotuksen seuranta'!C105=0)*('Painonpudotuksen seuranta'!C104=0),TRUE)</f>
        <v>1</v>
      </c>
      <c r="B84" s="1">
        <f>IF(A84,0,IF('Painonpudotuksen seuranta'!B105=0,'Painonpudotuksen seuranta'!B104+5,'Painonpudotuksen seuranta'!B105))</f>
        <v>0</v>
      </c>
      <c r="C84">
        <f>'Painonpudotuksen seuranta'!C105</f>
        <v>0</v>
      </c>
    </row>
    <row r="85" spans="1:3" x14ac:dyDescent="0.3">
      <c r="A85" t="b">
        <f>IF(('Painonpudotuksen seuranta'!C106=0)*('Painonpudotuksen seuranta'!C105=0),TRUE)</f>
        <v>1</v>
      </c>
      <c r="B85" s="1">
        <f>IF(A85,0,IF('Painonpudotuksen seuranta'!B106=0,'Painonpudotuksen seuranta'!B105+5,'Painonpudotuksen seuranta'!B106))</f>
        <v>0</v>
      </c>
      <c r="C85">
        <f>'Painonpudotuksen seuranta'!C106</f>
        <v>0</v>
      </c>
    </row>
    <row r="86" spans="1:3" x14ac:dyDescent="0.3">
      <c r="A86" t="b">
        <f>IF(('Painonpudotuksen seuranta'!C107=0)*('Painonpudotuksen seuranta'!C106=0),TRUE)</f>
        <v>1</v>
      </c>
      <c r="B86" s="1">
        <f>IF(A86,0,IF('Painonpudotuksen seuranta'!B107=0,'Painonpudotuksen seuranta'!B106+5,'Painonpudotuksen seuranta'!B107))</f>
        <v>0</v>
      </c>
      <c r="C86">
        <f>'Painonpudotuksen seuranta'!C107</f>
        <v>0</v>
      </c>
    </row>
    <row r="87" spans="1:3" x14ac:dyDescent="0.3">
      <c r="A87" t="b">
        <f>IF(('Painonpudotuksen seuranta'!C108=0)*('Painonpudotuksen seuranta'!C107=0),TRUE)</f>
        <v>1</v>
      </c>
      <c r="B87" s="1">
        <f>IF(A87,0,IF('Painonpudotuksen seuranta'!B108=0,'Painonpudotuksen seuranta'!B107+5,'Painonpudotuksen seuranta'!B108))</f>
        <v>0</v>
      </c>
      <c r="C87">
        <f>'Painonpudotuksen seuranta'!C108</f>
        <v>0</v>
      </c>
    </row>
    <row r="88" spans="1:3" x14ac:dyDescent="0.3">
      <c r="A88" t="b">
        <f>IF(('Painonpudotuksen seuranta'!C109=0)*('Painonpudotuksen seuranta'!C108=0),TRUE)</f>
        <v>1</v>
      </c>
      <c r="B88" s="1">
        <f>IF(A88,0,IF('Painonpudotuksen seuranta'!B109=0,'Painonpudotuksen seuranta'!B108+5,'Painonpudotuksen seuranta'!B109))</f>
        <v>0</v>
      </c>
      <c r="C88">
        <f>'Painonpudotuksen seuranta'!C109</f>
        <v>0</v>
      </c>
    </row>
    <row r="89" spans="1:3" x14ac:dyDescent="0.3">
      <c r="A89" t="b">
        <f>IF(('Painonpudotuksen seuranta'!C110=0)*('Painonpudotuksen seuranta'!C109=0),TRUE)</f>
        <v>1</v>
      </c>
      <c r="B89" s="1">
        <f>IF(A89,0,IF('Painonpudotuksen seuranta'!B110=0,'Painonpudotuksen seuranta'!B109+5,'Painonpudotuksen seuranta'!B110))</f>
        <v>0</v>
      </c>
      <c r="C89">
        <f>'Painonpudotuksen seuranta'!C110</f>
        <v>0</v>
      </c>
    </row>
    <row r="90" spans="1:3" x14ac:dyDescent="0.3">
      <c r="A90" t="b">
        <f>IF(('Painonpudotuksen seuranta'!C111=0)*('Painonpudotuksen seuranta'!C110=0),TRUE)</f>
        <v>1</v>
      </c>
      <c r="B90" s="1">
        <f>IF(A90,0,IF('Painonpudotuksen seuranta'!B111=0,'Painonpudotuksen seuranta'!B110+5,'Painonpudotuksen seuranta'!B111))</f>
        <v>0</v>
      </c>
      <c r="C90">
        <f>'Painonpudotuksen seuranta'!C111</f>
        <v>0</v>
      </c>
    </row>
    <row r="91" spans="1:3" x14ac:dyDescent="0.3">
      <c r="A91" t="b">
        <f>IF(('Painonpudotuksen seuranta'!C112=0)*('Painonpudotuksen seuranta'!C111=0),TRUE)</f>
        <v>1</v>
      </c>
      <c r="B91" s="1">
        <f>IF(A91,0,IF('Painonpudotuksen seuranta'!B112=0,'Painonpudotuksen seuranta'!B111+5,'Painonpudotuksen seuranta'!B112))</f>
        <v>0</v>
      </c>
      <c r="C91">
        <f>'Painonpudotuksen seuranta'!C112</f>
        <v>0</v>
      </c>
    </row>
    <row r="92" spans="1:3" x14ac:dyDescent="0.3">
      <c r="A92" t="b">
        <f>IF(('Painonpudotuksen seuranta'!C113=0)*('Painonpudotuksen seuranta'!C112=0),TRUE)</f>
        <v>1</v>
      </c>
      <c r="B92" s="1">
        <f>IF(A92,0,IF('Painonpudotuksen seuranta'!B113=0,'Painonpudotuksen seuranta'!B112+5,'Painonpudotuksen seuranta'!B113))</f>
        <v>0</v>
      </c>
      <c r="C92">
        <f>'Painonpudotuksen seuranta'!C113</f>
        <v>0</v>
      </c>
    </row>
    <row r="93" spans="1:3" x14ac:dyDescent="0.3">
      <c r="A93" t="b">
        <f>IF(('Painonpudotuksen seuranta'!C114=0)*('Painonpudotuksen seuranta'!C113=0),TRUE)</f>
        <v>1</v>
      </c>
      <c r="B93" s="1">
        <f>IF(A93,0,IF('Painonpudotuksen seuranta'!B114=0,'Painonpudotuksen seuranta'!B113+5,'Painonpudotuksen seuranta'!B114))</f>
        <v>0</v>
      </c>
      <c r="C93">
        <f>'Painonpudotuksen seuranta'!C114</f>
        <v>0</v>
      </c>
    </row>
    <row r="94" spans="1:3" x14ac:dyDescent="0.3">
      <c r="A94" t="b">
        <f>IF(('Painonpudotuksen seuranta'!C115=0)*('Painonpudotuksen seuranta'!C114=0),TRUE)</f>
        <v>1</v>
      </c>
      <c r="B94" s="1">
        <f>IF(A94,0,IF('Painonpudotuksen seuranta'!B115=0,'Painonpudotuksen seuranta'!B114+5,'Painonpudotuksen seuranta'!B115))</f>
        <v>0</v>
      </c>
      <c r="C94">
        <f>'Painonpudotuksen seuranta'!C115</f>
        <v>0</v>
      </c>
    </row>
    <row r="95" spans="1:3" x14ac:dyDescent="0.3">
      <c r="A95" t="b">
        <f>IF(('Painonpudotuksen seuranta'!C116=0)*('Painonpudotuksen seuranta'!C115=0),TRUE)</f>
        <v>1</v>
      </c>
      <c r="B95" s="1">
        <f>IF(A95,0,IF('Painonpudotuksen seuranta'!B116=0,'Painonpudotuksen seuranta'!B115+5,'Painonpudotuksen seuranta'!B116))</f>
        <v>0</v>
      </c>
      <c r="C95">
        <f>'Painonpudotuksen seuranta'!C116</f>
        <v>0</v>
      </c>
    </row>
    <row r="96" spans="1:3" x14ac:dyDescent="0.3">
      <c r="A96" t="b">
        <f>IF(('Painonpudotuksen seuranta'!C117=0)*('Painonpudotuksen seuranta'!C116=0),TRUE)</f>
        <v>1</v>
      </c>
      <c r="B96" s="1">
        <f>IF(A96,0,IF('Painonpudotuksen seuranta'!B117=0,'Painonpudotuksen seuranta'!B116+5,'Painonpudotuksen seuranta'!B117))</f>
        <v>0</v>
      </c>
      <c r="C96">
        <f>'Painonpudotuksen seuranta'!C117</f>
        <v>0</v>
      </c>
    </row>
    <row r="97" spans="1:3" x14ac:dyDescent="0.3">
      <c r="A97" t="b">
        <f>IF(('Painonpudotuksen seuranta'!C118=0)*('Painonpudotuksen seuranta'!C117=0),TRUE)</f>
        <v>1</v>
      </c>
      <c r="B97" s="1">
        <f>IF(A97,0,IF('Painonpudotuksen seuranta'!B118=0,'Painonpudotuksen seuranta'!B117+5,'Painonpudotuksen seuranta'!B118))</f>
        <v>0</v>
      </c>
      <c r="C97">
        <f>'Painonpudotuksen seuranta'!C118</f>
        <v>0</v>
      </c>
    </row>
    <row r="98" spans="1:3" x14ac:dyDescent="0.3">
      <c r="A98" t="b">
        <f>IF(('Painonpudotuksen seuranta'!C119=0)*('Painonpudotuksen seuranta'!C118=0),TRUE)</f>
        <v>1</v>
      </c>
      <c r="B98" s="1">
        <f>IF(A98,0,IF('Painonpudotuksen seuranta'!B119=0,'Painonpudotuksen seuranta'!B118+5,'Painonpudotuksen seuranta'!B119))</f>
        <v>0</v>
      </c>
      <c r="C98">
        <f>'Painonpudotuksen seuranta'!C119</f>
        <v>0</v>
      </c>
    </row>
    <row r="99" spans="1:3" x14ac:dyDescent="0.3">
      <c r="A99" t="b">
        <f>IF(('Painonpudotuksen seuranta'!C120=0)*('Painonpudotuksen seuranta'!C119=0),TRUE)</f>
        <v>1</v>
      </c>
      <c r="B99" s="1">
        <f>IF(A99,0,IF('Painonpudotuksen seuranta'!B120=0,'Painonpudotuksen seuranta'!B119+5,'Painonpudotuksen seuranta'!B120))</f>
        <v>0</v>
      </c>
      <c r="C99">
        <f>'Painonpudotuksen seuranta'!C120</f>
        <v>0</v>
      </c>
    </row>
    <row r="100" spans="1:3" x14ac:dyDescent="0.3">
      <c r="A100" t="b">
        <f>IF(('Painonpudotuksen seuranta'!C121=0)*('Painonpudotuksen seuranta'!C120=0),TRUE)</f>
        <v>1</v>
      </c>
      <c r="B100" s="1">
        <f>IF(A100,0,IF('Painonpudotuksen seuranta'!B121=0,'Painonpudotuksen seuranta'!B120+5,'Painonpudotuksen seuranta'!B121))</f>
        <v>0</v>
      </c>
      <c r="C100">
        <f>'Painonpudotuksen seuranta'!C121</f>
        <v>0</v>
      </c>
    </row>
    <row r="101" spans="1:3" x14ac:dyDescent="0.3">
      <c r="A101" t="b">
        <f>IF(('Painonpudotuksen seuranta'!C122=0)*('Painonpudotuksen seuranta'!C121=0),TRUE)</f>
        <v>1</v>
      </c>
      <c r="B101" s="1">
        <f>IF(A101,0,IF('Painonpudotuksen seuranta'!B122=0,'Painonpudotuksen seuranta'!B121+5,'Painonpudotuksen seuranta'!B122))</f>
        <v>0</v>
      </c>
      <c r="C101">
        <f>'Painonpudotuksen seuranta'!C122</f>
        <v>0</v>
      </c>
    </row>
    <row r="102" spans="1:3" x14ac:dyDescent="0.3">
      <c r="A102" t="b">
        <f>IF(('Painonpudotuksen seuranta'!C123=0)*('Painonpudotuksen seuranta'!C122=0),TRUE)</f>
        <v>1</v>
      </c>
      <c r="B102" s="1">
        <f>IF(A102,0,IF('Painonpudotuksen seuranta'!B123=0,'Painonpudotuksen seuranta'!B122+5,'Painonpudotuksen seuranta'!B123))</f>
        <v>0</v>
      </c>
      <c r="C102">
        <f>'Painonpudotuksen seuranta'!C123</f>
        <v>0</v>
      </c>
    </row>
    <row r="103" spans="1:3" x14ac:dyDescent="0.3">
      <c r="A103" t="b">
        <f>IF(('Painonpudotuksen seuranta'!C124=0)*('Painonpudotuksen seuranta'!C123=0),TRUE)</f>
        <v>1</v>
      </c>
      <c r="B103" s="1">
        <f>IF(A103,0,IF('Painonpudotuksen seuranta'!B124=0,'Painonpudotuksen seuranta'!B123+5,'Painonpudotuksen seuranta'!B124))</f>
        <v>0</v>
      </c>
      <c r="C103">
        <f>'Painonpudotuksen seuranta'!C124</f>
        <v>0</v>
      </c>
    </row>
    <row r="104" spans="1:3" x14ac:dyDescent="0.3">
      <c r="A104" t="b">
        <f>IF(('Painonpudotuksen seuranta'!C125=0)*('Painonpudotuksen seuranta'!C124=0),TRUE)</f>
        <v>1</v>
      </c>
      <c r="B104" s="1">
        <f>IF(A104,0,IF('Painonpudotuksen seuranta'!B125=0,'Painonpudotuksen seuranta'!B124+5,'Painonpudotuksen seuranta'!B125))</f>
        <v>0</v>
      </c>
      <c r="C104">
        <f>'Painonpudotuksen seuranta'!C125</f>
        <v>0</v>
      </c>
    </row>
    <row r="105" spans="1:3" x14ac:dyDescent="0.3">
      <c r="A105" t="b">
        <f>IF(('Painonpudotuksen seuranta'!C126=0)*('Painonpudotuksen seuranta'!C125=0),TRUE)</f>
        <v>1</v>
      </c>
      <c r="B105" s="1">
        <f>IF(A105,0,IF('Painonpudotuksen seuranta'!B126=0,'Painonpudotuksen seuranta'!B125+5,'Painonpudotuksen seuranta'!B126))</f>
        <v>0</v>
      </c>
      <c r="C105">
        <f>'Painonpudotuksen seuranta'!C126</f>
        <v>0</v>
      </c>
    </row>
    <row r="106" spans="1:3" x14ac:dyDescent="0.3">
      <c r="A106" t="b">
        <f>IF(('Painonpudotuksen seuranta'!C127=0)*('Painonpudotuksen seuranta'!C126=0),TRUE)</f>
        <v>1</v>
      </c>
      <c r="B106" s="1">
        <f>IF(A106,0,IF('Painonpudotuksen seuranta'!B127=0,'Painonpudotuksen seuranta'!B126+5,'Painonpudotuksen seuranta'!B127))</f>
        <v>0</v>
      </c>
      <c r="C106">
        <f>'Painonpudotuksen seuranta'!C127</f>
        <v>0</v>
      </c>
    </row>
    <row r="107" spans="1:3" x14ac:dyDescent="0.3">
      <c r="A107" t="b">
        <f>IF(('Painonpudotuksen seuranta'!C128=0)*('Painonpudotuksen seuranta'!C127=0),TRUE)</f>
        <v>1</v>
      </c>
      <c r="B107" s="1">
        <f>IF(A107,0,IF('Painonpudotuksen seuranta'!B128=0,'Painonpudotuksen seuranta'!B127+5,'Painonpudotuksen seuranta'!B128))</f>
        <v>0</v>
      </c>
      <c r="C107">
        <f>'Painonpudotuksen seuranta'!C128</f>
        <v>0</v>
      </c>
    </row>
    <row r="108" spans="1:3" x14ac:dyDescent="0.3">
      <c r="A108" t="b">
        <f>IF(('Painonpudotuksen seuranta'!C129=0)*('Painonpudotuksen seuranta'!C128=0),TRUE)</f>
        <v>1</v>
      </c>
      <c r="B108" s="1">
        <f>IF(A108,0,IF('Painonpudotuksen seuranta'!B129=0,'Painonpudotuksen seuranta'!B128+5,'Painonpudotuksen seuranta'!B129))</f>
        <v>0</v>
      </c>
      <c r="C108">
        <f>'Painonpudotuksen seuranta'!C129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ApprovalStatus xmlns="fed321ae-6156-42a7-960a-52334cae8eeb">InProgress</ApprovalStatus>
    <MarketSpecific xmlns="fed321ae-6156-42a7-960a-52334cae8eeb">false</MarketSpecific>
    <LocComments xmlns="fed321ae-6156-42a7-960a-52334cae8eeb" xsi:nil="true"/>
    <ThumbnailAssetId xmlns="fed321ae-6156-42a7-960a-52334cae8eeb" xsi:nil="true"/>
    <PrimaryImageGen xmlns="fed321ae-6156-42a7-960a-52334cae8eeb">false</PrimaryImageGen>
    <LegacyData xmlns="fed321ae-6156-42a7-960a-52334cae8eeb" xsi:nil="true"/>
    <LocRecommendedHandoff xmlns="fed321ae-6156-42a7-960a-52334cae8eeb" xsi:nil="true"/>
    <BusinessGroup xmlns="fed321ae-6156-42a7-960a-52334cae8eeb" xsi:nil="true"/>
    <BlockPublish xmlns="fed321ae-6156-42a7-960a-52334cae8eeb">false</BlockPublish>
    <TPFriendlyName xmlns="fed321ae-6156-42a7-960a-52334cae8eeb" xsi:nil="true"/>
    <NumericId xmlns="fed321ae-6156-42a7-960a-52334cae8eeb" xsi:nil="true"/>
    <APEditor xmlns="fed321ae-6156-42a7-960a-52334cae8eeb">
      <UserInfo>
        <DisplayName/>
        <AccountId xsi:nil="true"/>
        <AccountType/>
      </UserInfo>
    </APEditor>
    <SourceTitle xmlns="fed321ae-6156-42a7-960a-52334cae8eeb" xsi:nil="true"/>
    <OpenTemplate xmlns="fed321ae-6156-42a7-960a-52334cae8eeb">true</OpenTemplate>
    <UALocComments xmlns="fed321ae-6156-42a7-960a-52334cae8eeb" xsi:nil="true"/>
    <ParentAssetId xmlns="fed321ae-6156-42a7-960a-52334cae8eeb" xsi:nil="true"/>
    <IntlLangReviewDate xmlns="fed321ae-6156-42a7-960a-52334cae8eeb" xsi:nil="true"/>
    <FeatureTagsTaxHTField0 xmlns="fed321ae-6156-42a7-960a-52334cae8eeb">
      <Terms xmlns="http://schemas.microsoft.com/office/infopath/2007/PartnerControls"/>
    </FeatureTagsTaxHTField0>
    <PublishStatusLookup xmlns="fed321ae-6156-42a7-960a-52334cae8eeb">
      <Value>408862</Value>
    </PublishStatusLookup>
    <Providers xmlns="fed321ae-6156-42a7-960a-52334cae8eeb" xsi:nil="true"/>
    <MachineTranslated xmlns="fed321ae-6156-42a7-960a-52334cae8eeb">false</MachineTranslated>
    <OriginalSourceMarket xmlns="fed321ae-6156-42a7-960a-52334cae8eeb">english</OriginalSourceMarket>
    <APDescription xmlns="fed321ae-6156-42a7-960a-52334cae8eeb" xsi:nil="true"/>
    <ClipArtFilename xmlns="fed321ae-6156-42a7-960a-52334cae8eeb" xsi:nil="true"/>
    <ContentItem xmlns="fed321ae-6156-42a7-960a-52334cae8eeb" xsi:nil="true"/>
    <TPInstallLocation xmlns="fed321ae-6156-42a7-960a-52334cae8eeb" xsi:nil="true"/>
    <PublishTargets xmlns="fed321ae-6156-42a7-960a-52334cae8eeb">OfficeOnlineVNext</PublishTargets>
    <TimesCloned xmlns="fed321ae-6156-42a7-960a-52334cae8eeb" xsi:nil="true"/>
    <AssetStart xmlns="fed321ae-6156-42a7-960a-52334cae8eeb">2012-09-19T11:18:00+00:00</AssetStart>
    <Provider xmlns="fed321ae-6156-42a7-960a-52334cae8eeb" xsi:nil="true"/>
    <AcquiredFrom xmlns="fed321ae-6156-42a7-960a-52334cae8eeb">Internal MS</AcquiredFrom>
    <FriendlyTitle xmlns="fed321ae-6156-42a7-960a-52334cae8eeb" xsi:nil="true"/>
    <LastHandOff xmlns="fed321ae-6156-42a7-960a-52334cae8eeb" xsi:nil="true"/>
    <TPClientViewer xmlns="fed321ae-6156-42a7-960a-52334cae8eeb" xsi:nil="true"/>
    <UACurrentWords xmlns="fed321ae-6156-42a7-960a-52334cae8eeb" xsi:nil="true"/>
    <ArtSampleDocs xmlns="fed321ae-6156-42a7-960a-52334cae8eeb" xsi:nil="true"/>
    <UALocRecommendation xmlns="fed321ae-6156-42a7-960a-52334cae8eeb">Localize</UALocRecommendation>
    <Manager xmlns="fed321ae-6156-42a7-960a-52334cae8eeb" xsi:nil="true"/>
    <ShowIn xmlns="fed321ae-6156-42a7-960a-52334cae8eeb">Show everywhere</ShowIn>
    <UANotes xmlns="fed321ae-6156-42a7-960a-52334cae8eeb" xsi:nil="true"/>
    <TemplateStatus xmlns="fed321ae-6156-42a7-960a-52334cae8eeb">Complete</TemplateStatus>
    <InternalTagsTaxHTField0 xmlns="fed321ae-6156-42a7-960a-52334cae8eeb">
      <Terms xmlns="http://schemas.microsoft.com/office/infopath/2007/PartnerControls"/>
    </InternalTagsTaxHTField0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AssetExpire xmlns="fed321ae-6156-42a7-960a-52334cae8eeb">2029-01-01T08:00:00+00:00</AssetExpire>
    <DSATActionTaken xmlns="fed321ae-6156-42a7-960a-52334cae8eeb" xsi:nil="true"/>
    <CSXSubmissionMarket xmlns="fed321ae-6156-42a7-960a-52334cae8eeb" xsi:nil="true"/>
    <TPExecutable xmlns="fed321ae-6156-42a7-960a-52334cae8eeb" xsi:nil="true"/>
    <SubmitterId xmlns="fed321ae-6156-42a7-960a-52334cae8eeb" xsi:nil="true"/>
    <EditorialTags xmlns="fed321ae-6156-42a7-960a-52334cae8eeb" xsi:nil="true"/>
    <AssetType xmlns="fed321ae-6156-42a7-960a-52334cae8eeb">TP</AssetType>
    <BugNumber xmlns="fed321ae-6156-42a7-960a-52334cae8eeb" xsi:nil="true"/>
    <CSXSubmissionDate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RecommendationsModifier xmlns="fed321ae-6156-42a7-960a-52334cae8eeb" xsi:nil="true"/>
    <OriginAsset xmlns="fed321ae-6156-42a7-960a-52334cae8eeb" xsi:nil="true"/>
    <TPComponent xmlns="fed321ae-6156-42a7-960a-52334cae8eeb" xsi:nil="true"/>
    <AssetId xmlns="fed321ae-6156-42a7-960a-52334cae8eeb">TP103458062</AssetId>
    <IntlLocPriority xmlns="fed321ae-6156-42a7-960a-52334cae8eeb" xsi:nil="true"/>
    <PolicheckWords xmlns="fed321ae-6156-42a7-960a-52334cae8eeb" xsi:nil="true"/>
    <TPLaunchHelpLink xmlns="fed321ae-6156-42a7-960a-52334cae8eeb" xsi:nil="true"/>
    <TPApplication xmlns="fed321ae-6156-42a7-960a-52334cae8eeb" xsi:nil="true"/>
    <CrawlForDependencies xmlns="fed321ae-6156-42a7-960a-52334cae8eeb">false</CrawlForDependencies>
    <HandoffToMSDN xmlns="fed321ae-6156-42a7-960a-52334cae8eeb" xsi:nil="true"/>
    <PlannedPubDate xmlns="fed321ae-6156-42a7-960a-52334cae8eeb" xsi:nil="true"/>
    <IntlLangReviewer xmlns="fed321ae-6156-42a7-960a-52334cae8eeb" xsi:nil="true"/>
    <TrustLevel xmlns="fed321ae-6156-42a7-960a-52334cae8eeb">1 Microsoft Managed Content</TrustLevel>
    <LocLastLocAttemptVersionLookup xmlns="fed321ae-6156-42a7-960a-52334cae8eeb">856618</LocLastLocAttemptVersionLookup>
    <IsSearchable xmlns="fed321ae-6156-42a7-960a-52334cae8eeb">true</IsSearchable>
    <TemplateTemplateType xmlns="fed321ae-6156-42a7-960a-52334cae8eeb">Excel Spreadsheet Template</TemplateTemplateType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Markets xmlns="fed321ae-6156-42a7-960a-52334cae8eeb"/>
    <UAProjectedTotalWords xmlns="fed321ae-6156-42a7-960a-52334cae8eeb" xsi:nil="true"/>
    <LocMarketGroupTiers2 xmlns="fed321ae-6156-42a7-960a-52334cae8eeb" xsi:nil="true"/>
    <IntlLangReview xmlns="fed321ae-6156-42a7-960a-52334cae8eeb">false</IntlLangReview>
    <OutputCachingOn xmlns="fed321ae-6156-42a7-960a-52334cae8eeb">false</OutputCachingOn>
    <APAuthor xmlns="fed321ae-6156-42a7-960a-52334cae8eeb">
      <UserInfo>
        <DisplayName>REDMOND\matthos</DisplayName>
        <AccountId>59</AccountId>
        <AccountType/>
      </UserInfo>
    </APAuthor>
    <LocManualTestRequired xmlns="fed321ae-6156-42a7-960a-52334cae8eeb">false</LocManualTestRequired>
    <TPCommandLine xmlns="fed321ae-6156-42a7-960a-52334cae8eeb" xsi:nil="true"/>
    <TPAppVersion xmlns="fed321ae-6156-42a7-960a-52334cae8eeb" xsi:nil="true"/>
    <EditorialStatus xmlns="fed321ae-6156-42a7-960a-52334cae8eeb">Complete</EditorialStatus>
    <LastModifiedDateTime xmlns="fed321ae-6156-42a7-960a-52334cae8eeb" xsi:nil="true"/>
    <ScenarioTagsTaxHTField0 xmlns="fed321ae-6156-42a7-960a-52334cae8eeb">
      <Terms xmlns="http://schemas.microsoft.com/office/infopath/2007/PartnerControls"/>
    </ScenarioTagsTaxHTField0>
    <OriginalRelease xmlns="fed321ae-6156-42a7-960a-52334cae8eeb">15</OriginalRelease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89DC6-1FD5-4030-B3A6-5561C751032B}"/>
</file>

<file path=customXml/itemProps2.xml><?xml version="1.0" encoding="utf-8"?>
<ds:datastoreItem xmlns:ds="http://schemas.openxmlformats.org/officeDocument/2006/customXml" ds:itemID="{BF04C9E8-6A20-459B-84DE-AE144FE8B739}"/>
</file>

<file path=customXml/itemProps3.xml><?xml version="1.0" encoding="utf-8"?>
<ds:datastoreItem xmlns:ds="http://schemas.openxmlformats.org/officeDocument/2006/customXml" ds:itemID="{23AB6BE6-826F-4D17-B318-D1D9B2FD7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Painonpudotuksen seuranta</vt:lpstr>
      <vt:lpstr>laskelmat</vt:lpstr>
      <vt:lpstr>ChartView</vt:lpstr>
      <vt:lpstr>GoalWeight</vt:lpstr>
      <vt:lpstr>ShowGoalWeight</vt:lpstr>
      <vt:lpstr>'Painonpudotuksen seuranta'!Tulostusotsikot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keywords/>
  <cp:lastModifiedBy>Paphinwich Jaisuekool</cp:lastModifiedBy>
  <dcterms:created xsi:type="dcterms:W3CDTF">2013-04-22T18:30:47Z</dcterms:created>
  <dcterms:modified xsi:type="dcterms:W3CDTF">2013-05-16T03:09:47Z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0x010100ECF75D26760554489385AC954973E7EB0400F81816502B2BDF4D987F80A85D9BFCAE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