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0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20490" windowHeight="7515" tabRatio="685"/>
  </bookViews>
  <sheets>
    <sheet name="Kuukausibudjettiraportti" sheetId="4" r:id="rId1"/>
    <sheet name="Kuukausimenot" sheetId="1" r:id="rId2"/>
    <sheet name="Lisätiedot" sheetId="5" r:id="rId3"/>
  </sheets>
  <definedNames>
    <definedName name="BudgetCategory">BudgetCategoryLookup[Budjettiluokkien haku]</definedName>
    <definedName name="Osittaja_Luokka">#N/A</definedName>
    <definedName name="_xlnm.Print_Titles" localSheetId="0">Kuukausibudjettiraportti!$J:$J,Kuukausibudjettiraportti!$10:$10</definedName>
    <definedName name="_xlnm.Print_Titles" localSheetId="1">Kuukausimenot!$2:$2</definedName>
  </definedNames>
  <calcPr calcId="15251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62" i="1" s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 s="1"/>
  <c r="D11" i="4"/>
  <c r="G4" i="4" s="1"/>
  <c r="G5" i="4" l="1"/>
</calcChain>
</file>

<file path=xl/sharedStrings.xml><?xml version="1.0" encoding="utf-8"?>
<sst xmlns="http://schemas.openxmlformats.org/spreadsheetml/2006/main" count="197" uniqueCount="99">
  <si>
    <t>Kaikki yhteensä</t>
  </si>
  <si>
    <t>Budjetin yleiskatsaus</t>
  </si>
  <si>
    <t>Budjettiyhteenveto</t>
  </si>
  <si>
    <t>Saldo</t>
  </si>
  <si>
    <t>Arvioitu saldo</t>
  </si>
  <si>
    <t>Arvioidut miinus menot)</t>
  </si>
  <si>
    <t xml:space="preserve">Todellinen saldo </t>
  </si>
  <si>
    <t>(Todellinen miinus menot)</t>
  </si>
  <si>
    <t>Erotus</t>
  </si>
  <si>
    <t>(Todellinen miinus arvioidut)</t>
  </si>
  <si>
    <t>Tulot</t>
  </si>
  <si>
    <t>TODELLINEN</t>
  </si>
  <si>
    <t>Tulot 1</t>
  </si>
  <si>
    <t>Tulot 2</t>
  </si>
  <si>
    <t>Lisätulot</t>
  </si>
  <si>
    <t>Tulot yhteensä</t>
  </si>
  <si>
    <t>Menot</t>
  </si>
  <si>
    <t>ARVIOITU</t>
  </si>
  <si>
    <t>Kuukausimenot</t>
  </si>
  <si>
    <t>Kuvaus</t>
  </si>
  <si>
    <t>Luokka</t>
  </si>
  <si>
    <t>Arvioidut menot</t>
  </si>
  <si>
    <t>Todelliset menot</t>
  </si>
  <si>
    <t>Todellisten kulujen yleiskatsaus</t>
  </si>
  <si>
    <t>Budjettiyleiskatsauksen pivot-taulukko</t>
  </si>
  <si>
    <t>Budjettitietoluokkien haku</t>
  </si>
  <si>
    <t>Budjettiluokkien haku</t>
  </si>
  <si>
    <t>Lapset</t>
  </si>
  <si>
    <t>Viihde</t>
  </si>
  <si>
    <t>Ruoka</t>
  </si>
  <si>
    <t>Lahjat ja lahjoitukset</t>
  </si>
  <si>
    <t>Asuminen</t>
  </si>
  <si>
    <t>Vakuutus</t>
  </si>
  <si>
    <t>Lainat</t>
  </si>
  <si>
    <t>Hyvinvointi</t>
  </si>
  <si>
    <t>Lemmikkieläimet</t>
  </si>
  <si>
    <t>Säästöt tai sijoitukset</t>
  </si>
  <si>
    <t>Verot</t>
  </si>
  <si>
    <t>Kuljetus</t>
  </si>
  <si>
    <t>Kustannus</t>
  </si>
  <si>
    <t>Koulun ulkopuoliset harrastukset</t>
  </si>
  <si>
    <t>Vakuutukset</t>
  </si>
  <si>
    <t>Koulutarvikkeet</t>
  </si>
  <si>
    <t>Lukukausimaksu</t>
  </si>
  <si>
    <t>Konsertit</t>
  </si>
  <si>
    <t>Teatteri</t>
  </si>
  <si>
    <t>Elokuvat</t>
  </si>
  <si>
    <t>Musiikki (CD-levyt, lataukset, jne.)</t>
  </si>
  <si>
    <t>Urheilutapahtumat</t>
  </si>
  <si>
    <t>Video/DVD (osto)</t>
  </si>
  <si>
    <t>Video/DVD (vuokraus)</t>
  </si>
  <si>
    <t>Ravintolassa syöminen</t>
  </si>
  <si>
    <t>Ruokaostokset</t>
  </si>
  <si>
    <t>Hyväntekeväisyys 1</t>
  </si>
  <si>
    <t>Hyväntekeväisyys 2</t>
  </si>
  <si>
    <t>Lahja 1</t>
  </si>
  <si>
    <t>Lahja 2</t>
  </si>
  <si>
    <t>Kaapeli-/satelliittitelevisio</t>
  </si>
  <si>
    <t>Sähkö</t>
  </si>
  <si>
    <t>Lämmitys</t>
  </si>
  <si>
    <t>Siivouspalvelut</t>
  </si>
  <si>
    <t>Huolto</t>
  </si>
  <si>
    <t>Asuntolaina tai vuokra</t>
  </si>
  <si>
    <t>Maakaasu/öljy</t>
  </si>
  <si>
    <t>Verkko-/internet-palvelut</t>
  </si>
  <si>
    <t>Puhelin (matkapuhelin)</t>
  </si>
  <si>
    <t>Puhelin (kotipuhelin)</t>
  </si>
  <si>
    <t>Tarvikkeet</t>
  </si>
  <si>
    <t>Jätehuolto ja kierrätys</t>
  </si>
  <si>
    <t>Vesi- ja jätevesi</t>
  </si>
  <si>
    <t>Terveydenhoito</t>
  </si>
  <si>
    <t>Aloitus</t>
  </si>
  <si>
    <t>Elinkustannukset</t>
  </si>
  <si>
    <t>Luottokortti 1</t>
  </si>
  <si>
    <t>Luottokortti 2</t>
  </si>
  <si>
    <t>Luottokortti 3</t>
  </si>
  <si>
    <t>Henkilökohtaiset menot</t>
  </si>
  <si>
    <t>Opiskelu</t>
  </si>
  <si>
    <t>Vaatteet</t>
  </si>
  <si>
    <t>Pesulapalvelut</t>
  </si>
  <si>
    <t>Kauneudenhoito</t>
  </si>
  <si>
    <t>Kuntosali</t>
  </si>
  <si>
    <t>Trimmaus</t>
  </si>
  <si>
    <t>Lelut</t>
  </si>
  <si>
    <t>Sijoitustili</t>
  </si>
  <si>
    <t>Eläkesäästötili</t>
  </si>
  <si>
    <t>Valtion</t>
  </si>
  <si>
    <t>Paikallinen</t>
  </si>
  <si>
    <t>Kunnan</t>
  </si>
  <si>
    <t>Bussi-/taksimaksut</t>
  </si>
  <si>
    <t>Polttoaine</t>
  </si>
  <si>
    <t xml:space="preserve">Lupamaksut </t>
  </si>
  <si>
    <t>Pysäköintimaksut</t>
  </si>
  <si>
    <t>Ajoneuvomaksut</t>
  </si>
  <si>
    <t>Yhteensä</t>
  </si>
  <si>
    <r>
      <t xml:space="preserve">Napsauta alla olevaa Pivot-taulukkoa hiiren kakkospainikkeella ja päivitä se sitten valitsemalla </t>
    </r>
    <r>
      <rPr>
        <b/>
        <i/>
        <sz val="10"/>
        <color theme="1"/>
        <rFont val="Segoe UI"/>
        <family val="2"/>
      </rPr>
      <t>Päivitä</t>
    </r>
    <r>
      <rPr>
        <i/>
        <sz val="10"/>
        <color theme="1"/>
        <rFont val="Segoe UI"/>
        <family val="2"/>
      </rPr>
      <t xml:space="preserve"> .</t>
    </r>
  </si>
  <si>
    <t xml:space="preserve">Arvioidut menot </t>
  </si>
  <si>
    <t xml:space="preserve">Todelliset menot </t>
  </si>
  <si>
    <t xml:space="preserve">Erotus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</si>
</sst>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&quot;$&quot;#,##0_);\(&quot;$&quot;#,##0\)"/>
    <numFmt numFmtId="167" formatCode="&quot;$&quot;#,##0_);[Red]\(&quot;$&quot;#,##0\)"/>
    <numFmt numFmtId="168" formatCode="&quot;$&quot;#,##0"/>
    <numFmt numFmtId="169" formatCode="#,##0\ &quot;€&quot;"/>
  </numFmts>
  <fonts count="14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Segoe UI"/>
      <family val="2"/>
    </font>
    <font>
      <sz val="30"/>
      <color theme="3"/>
      <name val="Segoe UI"/>
      <family val="2"/>
    </font>
    <font>
      <b/>
      <sz val="18"/>
      <color theme="3"/>
      <name val="Segoe UI"/>
      <family val="2"/>
    </font>
    <font>
      <b/>
      <sz val="15"/>
      <color theme="3"/>
      <name val="Segoe UI"/>
      <family val="2"/>
    </font>
    <font>
      <b/>
      <sz val="18"/>
      <color theme="4"/>
      <name val="Segoe UI"/>
      <family val="2"/>
    </font>
    <font>
      <i/>
      <sz val="10"/>
      <color theme="1"/>
      <name val="Segoe UI"/>
      <family val="2"/>
    </font>
    <font>
      <b/>
      <i/>
      <sz val="10"/>
      <color theme="1"/>
      <name val="Segoe UI"/>
      <family val="2"/>
    </font>
    <font>
      <b/>
      <sz val="10"/>
      <color theme="3"/>
      <name val="Segoe UI"/>
      <family val="2"/>
    </font>
    <font>
      <b/>
      <sz val="10"/>
      <color theme="4"/>
      <name val="Segoe UI"/>
      <family val="2"/>
    </font>
    <font>
      <sz val="10"/>
      <color theme="1"/>
      <name val="Segoe U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165" fontId="3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/>
    <xf numFmtId="0" fontId="5" fillId="2" borderId="1" xfId="1" applyFont="1" applyFill="1" applyBorder="1" applyAlignment="1">
      <alignment horizontal="left" vertical="center" indent="2"/>
    </xf>
    <xf numFmtId="0" fontId="4" fillId="2" borderId="1" xfId="0" applyFont="1" applyFill="1" applyBorder="1"/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7" fillId="2" borderId="0" xfId="2" applyFont="1" applyFill="1" applyAlignment="1">
      <alignment textRotation="90"/>
    </xf>
    <xf numFmtId="0" fontId="8" fillId="2" borderId="0" xfId="2" applyFont="1" applyFill="1" applyBorder="1" applyAlignment="1">
      <alignment horizontal="left" vertical="center" indent="2"/>
    </xf>
    <xf numFmtId="0" fontId="4" fillId="2" borderId="0" xfId="0" applyFont="1" applyFill="1" applyBorder="1"/>
    <xf numFmtId="0" fontId="4" fillId="2" borderId="5" xfId="0" applyFont="1" applyFill="1" applyBorder="1"/>
    <xf numFmtId="0" fontId="6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indent="2"/>
    </xf>
    <xf numFmtId="0" fontId="4" fillId="2" borderId="0" xfId="0" applyFont="1" applyFill="1" applyAlignment="1">
      <alignment horizontal="left" indent="8"/>
    </xf>
    <xf numFmtId="169" fontId="4" fillId="2" borderId="0" xfId="0" applyNumberFormat="1" applyFont="1" applyFill="1" applyBorder="1"/>
    <xf numFmtId="167" fontId="4" fillId="2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167" fontId="4" fillId="2" borderId="1" xfId="0" applyNumberFormat="1" applyFont="1" applyFill="1" applyBorder="1"/>
    <xf numFmtId="169" fontId="4" fillId="2" borderId="1" xfId="0" applyNumberFormat="1" applyFont="1" applyFill="1" applyBorder="1"/>
    <xf numFmtId="0" fontId="8" fillId="2" borderId="5" xfId="2" applyFont="1" applyFill="1" applyBorder="1" applyAlignment="1">
      <alignment horizontal="left" vertical="center" indent="2"/>
    </xf>
    <xf numFmtId="167" fontId="4" fillId="2" borderId="5" xfId="0" applyNumberFormat="1" applyFont="1" applyFill="1" applyBorder="1"/>
    <xf numFmtId="167" fontId="7" fillId="2" borderId="6" xfId="2" applyNumberFormat="1" applyFont="1" applyFill="1" applyBorder="1" applyAlignment="1">
      <alignment vertical="center" textRotation="90"/>
    </xf>
    <xf numFmtId="0" fontId="8" fillId="2" borderId="5" xfId="2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 indent="2"/>
    </xf>
    <xf numFmtId="0" fontId="6" fillId="2" borderId="9" xfId="1" applyFont="1" applyFill="1" applyBorder="1" applyAlignment="1">
      <alignment horizontal="center" vertical="center"/>
    </xf>
    <xf numFmtId="167" fontId="7" fillId="2" borderId="2" xfId="2" applyNumberFormat="1" applyFont="1" applyFill="1" applyBorder="1" applyAlignment="1">
      <alignment vertical="center" textRotation="90"/>
    </xf>
    <xf numFmtId="0" fontId="7" fillId="2" borderId="0" xfId="2" applyFont="1" applyFill="1" applyBorder="1" applyAlignment="1">
      <alignment vertical="center"/>
    </xf>
    <xf numFmtId="0" fontId="4" fillId="0" borderId="0" xfId="0" applyFont="1"/>
    <xf numFmtId="168" fontId="4" fillId="2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12" fillId="2" borderId="0" xfId="0" applyFont="1" applyFill="1" applyBorder="1"/>
    <xf numFmtId="169" fontId="12" fillId="2" borderId="0" xfId="0" applyNumberFormat="1" applyFont="1" applyFill="1" applyBorder="1"/>
    <xf numFmtId="0" fontId="11" fillId="2" borderId="1" xfId="0" applyFont="1" applyFill="1" applyBorder="1" applyAlignment="1">
      <alignment vertical="center"/>
    </xf>
    <xf numFmtId="167" fontId="7" fillId="2" borderId="3" xfId="2" applyNumberFormat="1" applyFont="1" applyFill="1" applyBorder="1" applyAlignment="1">
      <alignment vertical="center" textRotation="90"/>
    </xf>
    <xf numFmtId="0" fontId="11" fillId="2" borderId="8" xfId="0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0" fontId="4" fillId="2" borderId="2" xfId="0" applyFont="1" applyFill="1" applyBorder="1"/>
    <xf numFmtId="168" fontId="4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/>
    </xf>
    <xf numFmtId="10" fontId="4" fillId="2" borderId="0" xfId="0" applyNumberFormat="1" applyFont="1" applyFill="1"/>
    <xf numFmtId="0" fontId="5" fillId="0" borderId="1" xfId="1" applyFont="1" applyFill="1" applyBorder="1" applyAlignment="1">
      <alignment horizontal="left" vertical="center"/>
    </xf>
    <xf numFmtId="0" fontId="4" fillId="0" borderId="9" xfId="0" applyFont="1" applyBorder="1"/>
    <xf numFmtId="0" fontId="4" fillId="0" borderId="0" xfId="0" applyFont="1" applyFill="1" applyBorder="1"/>
    <xf numFmtId="169" fontId="4" fillId="0" borderId="0" xfId="0" applyNumberFormat="1" applyFont="1" applyFill="1" applyBorder="1"/>
    <xf numFmtId="167" fontId="4" fillId="0" borderId="0" xfId="0" applyNumberFormat="1" applyFont="1" applyFill="1" applyBorder="1"/>
    <xf numFmtId="167" fontId="4" fillId="0" borderId="0" xfId="0" applyNumberFormat="1" applyFont="1"/>
    <xf numFmtId="0" fontId="9" fillId="0" borderId="0" xfId="0" applyFont="1" applyAlignment="1">
      <alignment vertical="center"/>
    </xf>
    <xf numFmtId="0" fontId="13" fillId="0" borderId="0" xfId="0" pivotButton="1" applyFont="1"/>
    <xf numFmtId="0" fontId="13" fillId="0" borderId="0" xfId="0" applyFont="1"/>
    <xf numFmtId="0" fontId="13" fillId="0" borderId="0" xfId="0" applyFont="1" applyAlignment="1">
      <alignment horizontal="left"/>
    </xf>
    <xf numFmtId="169" fontId="13" fillId="0" borderId="0" xfId="0" applyNumberFormat="1" applyFont="1"/>
    <xf numFmtId="0" fontId="13" fillId="0" borderId="0" xfId="0" applyNumberFormat="1" applyFont="1"/>
    <xf numFmtId="0" fontId="11" fillId="2" borderId="0" xfId="0" applyFont="1" applyFill="1" applyBorder="1" applyAlignment="1">
      <alignment horizontal="left" vertical="center" indent="2"/>
    </xf>
    <xf numFmtId="0" fontId="11" fillId="2" borderId="7" xfId="0" applyFont="1" applyFill="1" applyBorder="1" applyAlignment="1">
      <alignment horizontal="left" vertical="center" indent="2"/>
    </xf>
    <xf numFmtId="169" fontId="4" fillId="2" borderId="0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2"/>
    </xf>
    <xf numFmtId="164" fontId="4" fillId="2" borderId="5" xfId="3" applyNumberFormat="1" applyFont="1" applyFill="1" applyBorder="1" applyAlignment="1">
      <alignment vertical="center"/>
    </xf>
    <xf numFmtId="164" fontId="4" fillId="2" borderId="0" xfId="3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 wrapText="1" indent="2"/>
    </xf>
    <xf numFmtId="0" fontId="11" fillId="2" borderId="0" xfId="0" applyFont="1" applyFill="1" applyBorder="1" applyAlignment="1">
      <alignment horizontal="left" vertical="center" wrapText="1" indent="2"/>
    </xf>
  </cellXfs>
  <cellStyles count="4">
    <cellStyle name="Normaali" xfId="0" builtinId="0" customBuiltin="1"/>
    <cellStyle name="Otsikko" xfId="1" builtinId="15"/>
    <cellStyle name="Otsikko 1" xfId="2" builtinId="16" customBuiltin="1"/>
    <cellStyle name="Valuutta" xfId="3" builtinId="4"/>
  </cellStyles>
  <dxfs count="42"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7" formatCode="&quot;$&quot;#,##0_);[Red]\(&quot;$&quot;#,##0\)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9" formatCode="#,##0\ &quot;€&quot;"/>
    </dxf>
    <dxf>
      <font>
        <strike val="0"/>
        <outline val="0"/>
        <shadow val="0"/>
        <u val="none"/>
        <vertAlign val="baseline"/>
        <name val="Segoe UI"/>
        <scheme val="none"/>
      </font>
      <numFmt numFmtId="169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9" formatCode="#,##0\ &quot;€&quot;"/>
    </dxf>
    <dxf>
      <font>
        <strike val="0"/>
        <outline val="0"/>
        <shadow val="0"/>
        <u val="none"/>
        <vertAlign val="baseline"/>
        <name val="Segoe UI"/>
        <scheme val="none"/>
      </font>
      <numFmt numFmtId="169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9" formatCode="#,##0\ &quot;€&quot;"/>
    </dxf>
    <dxf>
      <font>
        <strike val="0"/>
        <outline val="0"/>
        <shadow val="0"/>
        <u val="none"/>
        <vertAlign val="baseline"/>
        <name val="Segoe UI"/>
        <scheme val="none"/>
      </font>
      <numFmt numFmtId="169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Segoe UI"/>
        <scheme val="none"/>
      </font>
      <border>
        <vertical/>
        <horizontal/>
      </border>
    </dxf>
    <dxf>
      <font>
        <color theme="1"/>
        <name val="Segoe UI"/>
        <scheme val="none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>
      <tableStyleElement type="wholeTable" dxfId="41"/>
      <tableStyleElement type="headerRow" dxfId="40"/>
    </tableStyle>
    <tableStyle name="Family Budget PivotTable" table="0" count="5">
      <tableStyleElement type="wholeTable" dxfId="39"/>
      <tableStyleElement type="headerRow" dxfId="38"/>
      <tableStyleElement type="totalRow" dxfId="37"/>
      <tableStyleElement type="firstRowStripe" dxfId="36"/>
      <tableStyleElement type="pageFieldLabels" dxfId="35"/>
    </tableStyle>
    <tableStyle name="Family Budget Table Style" pivot="0" count="4">
      <tableStyleElement type="wholeTable" dxfId="34"/>
      <tableStyleElement type="headerRow" dxfId="33"/>
      <tableStyleElement type="totalRow" dxfId="32"/>
      <tableStyleElement type="firstRowStripe" dxfId="31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  <name val="Segoe UI"/>
            <scheme val="none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[Family budget_TP103458069.xltx]Lisätiedot!Budjettiyhteenveto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/>
              </a:pPr>
              <a:endParaRPr lang="fi-F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Lisätiedot!$C$2</c:f>
              <c:strCache>
                <c:ptCount val="1"/>
                <c:pt idx="0">
                  <c:v>Summa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/>
                </a:pPr>
                <a:endParaRPr lang="fi-F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Lisätiedot!$B$3:$B$15</c:f>
              <c:strCache>
                <c:ptCount val="12"/>
                <c:pt idx="0">
                  <c:v>Lapset</c:v>
                </c:pt>
                <c:pt idx="1">
                  <c:v>Viihde</c:v>
                </c:pt>
                <c:pt idx="2">
                  <c:v>Ruoka</c:v>
                </c:pt>
                <c:pt idx="3">
                  <c:v>Lahjat ja lahjoitukset</c:v>
                </c:pt>
                <c:pt idx="4">
                  <c:v>Asuminen</c:v>
                </c:pt>
                <c:pt idx="5">
                  <c:v>Vakuutus</c:v>
                </c:pt>
                <c:pt idx="6">
                  <c:v>Lainat</c:v>
                </c:pt>
                <c:pt idx="7">
                  <c:v>Hyvinvointi</c:v>
                </c:pt>
                <c:pt idx="8">
                  <c:v>Lemmikkieläimet</c:v>
                </c:pt>
                <c:pt idx="9">
                  <c:v>Säästöt tai sijoitukset</c:v>
                </c:pt>
                <c:pt idx="10">
                  <c:v>Verot</c:v>
                </c:pt>
                <c:pt idx="11">
                  <c:v>Kuljetus</c:v>
                </c:pt>
              </c:strCache>
            </c:strRef>
          </c:cat>
          <c:val>
            <c:numRef>
              <c:f>Lisätiedot!$C$3:$C$15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fi-FI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Kuukausimeno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uukausibudjettiraport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Kirjaa menot" descr="&quot;&quot;" title="Kirjaa menot -painike">
          <a:hlinkClick xmlns:r="http://schemas.openxmlformats.org/officeDocument/2006/relationships" r:id="rId1" tooltip="Tarkastele tai kirjaa menoja napsauttamalla"/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tx2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Kirjaa menot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0</xdr:rowOff>
    </xdr:to>
    <xdr:graphicFrame macro="">
      <xdr:nvGraphicFramePr>
        <xdr:cNvPr id="7" name="Budjetin yleiskatsaus" descr="Ympyräkaavio, jossa näkyy menojen prosenttiosuudet luokittain" title="Budjetin yleiskuvaus -kaav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126996</xdr:colOff>
      <xdr:row>0</xdr:row>
      <xdr:rowOff>10584</xdr:rowOff>
    </xdr:from>
    <xdr:to>
      <xdr:col>8</xdr:col>
      <xdr:colOff>148163</xdr:colOff>
      <xdr:row>35</xdr:row>
      <xdr:rowOff>0</xdr:rowOff>
    </xdr:to>
    <xdr:cxnSp macro="">
      <xdr:nvCxnSpPr>
        <xdr:cNvPr id="8" name="Sivun jakaja" title="Sivun jakaja"/>
        <xdr:cNvCxnSpPr/>
      </xdr:nvCxnSpPr>
      <xdr:spPr>
        <a:xfrm>
          <a:off x="6265329" y="10584"/>
          <a:ext cx="21167" cy="763058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9</xdr:col>
      <xdr:colOff>21168</xdr:colOff>
      <xdr:row>1</xdr:row>
      <xdr:rowOff>66675</xdr:rowOff>
    </xdr:from>
    <xdr:to>
      <xdr:col>13</xdr:col>
      <xdr:colOff>74083</xdr:colOff>
      <xdr:row>6</xdr:row>
      <xdr:rowOff>31750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Luokka" descr="Suodata alla oleva Pivot-taulukko luokittain napsauttamalla osittajan kohdetta. Voit valita useita luokkia pitämällä Ctrl-näppäintä painettuna." title="Luokan osittaj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ok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34668" y="839258"/>
              <a:ext cx="6360582" cy="11186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Budjettiraportti" descr="&quot;&quot;" title="Budjettiraportti-painike">
          <a:hlinkClick xmlns:r="http://schemas.openxmlformats.org/officeDocument/2006/relationships" r:id="rId1" tooltip="Tarkastele budjettiraporttia napsauttamalla"/>
        </xdr:cNvPr>
        <xdr:cNvSpPr/>
      </xdr:nvSpPr>
      <xdr:spPr>
        <a:xfrm>
          <a:off x="7134225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100">
              <a:solidFill>
                <a:schemeClr val="tx2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Budjettiraportti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nokwan Ngasuwan" refreshedDate="41262.449731828703" createdVersion="5" refreshedVersion="5" minRefreshableVersion="3" recordCount="59">
  <cacheSource type="worksheet">
    <worksheetSource name="BudgetDetails"/>
  </cacheSource>
  <cacheFields count="6">
    <cacheField name="Kuvaus" numFmtId="0">
      <sharedItems count="56">
        <s v="Koulun ulkopuoliset harrastukset"/>
        <s v="Vakuutukset"/>
        <s v="Koulutarvikkeet"/>
        <s v="Lukukausimaksu"/>
        <s v="Konsertit"/>
        <s v="Teatteri"/>
        <s v="Elokuvat"/>
        <s v="Musiikki (CD-levyt, lataukset, jne.)"/>
        <s v="Urheilutapahtumat"/>
        <s v="Video/DVD (osto)"/>
        <s v="Video/DVD (vuokraus)"/>
        <s v="Ravintolassa syöminen"/>
        <s v="Ruokaostokset"/>
        <s v="Hyväntekeväisyys 1"/>
        <s v="Hyväntekeväisyys 2"/>
        <s v="Lahja 1"/>
        <s v="Lahja 2"/>
        <s v="Kaapeli-/satelliittitelevisio"/>
        <s v="Sähkö"/>
        <s v="Lämmitys"/>
        <s v="Siivouspalvelut"/>
        <s v="Huolto"/>
        <s v="Asuntolaina tai vuokra"/>
        <s v="Maakaasu/öljy"/>
        <s v="Verkko-/internet-palvelut"/>
        <s v="Puhelin (matkapuhelin)"/>
        <s v="Puhelin (kotipuhelin)"/>
        <s v="Tarvikkeet"/>
        <s v="Jätehuolto ja kierrätys"/>
        <s v="Vesi- ja jätevesi"/>
        <s v="Terveydenhoito"/>
        <s v="Aloitus"/>
        <s v="Elinkustannukset"/>
        <s v="Luottokortti 1"/>
        <s v="Luottokortti 2"/>
        <s v="Luottokortti 3"/>
        <s v="Henkilökohtaiset menot"/>
        <s v="Opiskelu"/>
        <s v="Vaatteet"/>
        <s v="Pesulapalvelut"/>
        <s v="Kauneudenhoito"/>
        <s v="Kuntosali"/>
        <s v="Ruoka"/>
        <s v="Trimmaus"/>
        <s v="Lelut"/>
        <s v="Sijoitustili"/>
        <s v="Eläkesäästötili"/>
        <s v="Valtion"/>
        <s v="Paikallinen"/>
        <s v="Kunnan"/>
        <s v="Bussi-/taksimaksut"/>
        <s v="Polttoaine"/>
        <s v="Vakuutus"/>
        <s v="Lupamaksut "/>
        <s v="Pysäköintimaksut"/>
        <s v="Ajoneuvomaksut"/>
      </sharedItems>
    </cacheField>
    <cacheField name="Luokka" numFmtId="0">
      <sharedItems count="24">
        <s v="Lapset"/>
        <s v="Viihde"/>
        <s v="Ruoka"/>
        <s v="Lahjat ja lahjoitukset"/>
        <s v="Asuminen"/>
        <s v="Vakuutus"/>
        <s v="Lainat"/>
        <s v="Hyvinvointi"/>
        <s v="Lemmikkieläimet"/>
        <s v="Säästöt tai sijoitukset"/>
        <s v="Verot"/>
        <s v="Kuljetus"/>
        <s v="Pets" u="1"/>
        <s v="Savings or Investments" u="1"/>
        <s v="Taxes" u="1"/>
        <s v="Food" u="1"/>
        <s v="Insurance" u="1"/>
        <s v="Gifts and Charity" u="1"/>
        <s v="Loans" u="1"/>
        <s v="Personal Care" u="1"/>
        <s v="Transportation" u="1"/>
        <s v="Housing" u="1"/>
        <s v="Children" u="1"/>
        <s v="Entertainment" u="1"/>
      </sharedItems>
    </cacheField>
    <cacheField name="Arvioidut menot" numFmtId="169">
      <sharedItems containsString="0" containsBlank="1" containsNumber="1" containsInteger="1" minValue="0" maxValue="1700"/>
    </cacheField>
    <cacheField name="Todelliset menot" numFmtId="169">
      <sharedItems containsString="0" containsBlank="1" containsNumber="1" containsInteger="1" minValue="20" maxValue="1700"/>
    </cacheField>
    <cacheField name="Erotus" numFmtId="169">
      <sharedItems containsSemiMixedTypes="0" containsString="0" containsNumber="1" containsInteger="1" minValue="-200" maxValue="200"/>
    </cacheField>
    <cacheField name="Todellisten kulujen yleiskatsaus" numFmtId="167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 Budjettiyhteenvedon Pivot-taulukko" cacheId="0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rowHeaderCaption="Luokka">
  <location ref="J9:M34" firstHeaderRow="0" firstDataRow="1" firstDataCol="1"/>
  <pivotFields count="6">
    <pivotField axis="axisRow" showAll="0">
      <items count="57">
        <item x="55"/>
        <item x="31"/>
        <item x="22"/>
        <item x="50"/>
        <item x="32"/>
        <item x="6"/>
        <item x="46"/>
        <item x="36"/>
        <item x="21"/>
        <item x="13"/>
        <item x="14"/>
        <item x="28"/>
        <item x="17"/>
        <item x="40"/>
        <item x="4"/>
        <item x="0"/>
        <item x="2"/>
        <item x="49"/>
        <item x="41"/>
        <item x="15"/>
        <item x="16"/>
        <item x="44"/>
        <item x="3"/>
        <item x="33"/>
        <item x="34"/>
        <item x="35"/>
        <item x="53"/>
        <item x="19"/>
        <item x="23"/>
        <item x="7"/>
        <item x="37"/>
        <item x="48"/>
        <item x="39"/>
        <item x="51"/>
        <item x="26"/>
        <item x="25"/>
        <item x="54"/>
        <item x="11"/>
        <item x="42"/>
        <item x="12"/>
        <item x="20"/>
        <item x="45"/>
        <item x="18"/>
        <item x="27"/>
        <item x="5"/>
        <item x="30"/>
        <item x="43"/>
        <item x="8"/>
        <item x="38"/>
        <item x="1"/>
        <item x="52"/>
        <item x="47"/>
        <item x="24"/>
        <item x="29"/>
        <item x="9"/>
        <item x="10"/>
        <item t="default"/>
      </items>
    </pivotField>
    <pivotField axis="axisRow" showAll="0" insertBlankRow="1">
      <items count="25">
        <item sd="0" x="0"/>
        <item sd="0" x="1"/>
        <item sd="0" x="2"/>
        <item sd="0" x="3"/>
        <item sd="0" x="4"/>
        <item m="1" x="22"/>
        <item m="1" x="23"/>
        <item m="1" x="15"/>
        <item m="1" x="17"/>
        <item m="1" x="21"/>
        <item sd="0" x="5"/>
        <item sd="0" x="6"/>
        <item sd="0" x="7"/>
        <item m="1" x="16"/>
        <item sd="0" x="8"/>
        <item sd="0" x="9"/>
        <item m="1" x="14"/>
        <item m="1" x="20"/>
        <item sd="0" x="10"/>
        <item sd="0" x="11"/>
        <item m="1" x="18"/>
        <item m="1" x="19"/>
        <item m="1" x="12"/>
        <item m="1" x="13"/>
        <item t="default"/>
      </items>
    </pivotField>
    <pivotField dataField="1" showAll="0" defaultSubtotal="0"/>
    <pivotField dataField="1" showAll="0" defaultSubtotal="0"/>
    <pivotField dataField="1" numFmtId="166" showAll="0" defaultSubtotal="0"/>
    <pivotField numFmtId="167" showAll="0" defaultSubtota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10"/>
    </i>
    <i t="blank">
      <x v="10"/>
    </i>
    <i>
      <x v="11"/>
    </i>
    <i t="blank">
      <x v="11"/>
    </i>
    <i>
      <x v="12"/>
    </i>
    <i t="blank">
      <x v="12"/>
    </i>
    <i>
      <x v="14"/>
    </i>
    <i t="blank">
      <x v="14"/>
    </i>
    <i>
      <x v="15"/>
    </i>
    <i t="blank">
      <x v="15"/>
    </i>
    <i>
      <x v="18"/>
    </i>
    <i t="blank">
      <x v="18"/>
    </i>
    <i>
      <x v="19"/>
    </i>
    <i t="blank"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rvioidut menot " fld="2" baseField="1" baseItem="0" numFmtId="169"/>
    <dataField name="Todelliset menot " fld="3" baseField="1" baseItem="0" numFmtId="169"/>
    <dataField name="Erotus " fld="4" baseField="1" baseItem="0" numFmtId="169"/>
  </dataFields>
  <formats count="6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0"/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 Budjettiyhteenvedon Pivot-taulukko" altTextSummary=" Yhteenveto arvioiduista menoista, todellisista menoista sekä kaikkien Budjettitiedot-taulukossa lueteltujen menojen erotus." hideValuesRow="1"/>
    </ext>
  </extLst>
</pivotTableDefinition>
</file>

<file path=xl/pivotTables/pivotTable2.xml><?xml version="1.0" encoding="utf-8"?>
<pivotTableDefinition xmlns="http://schemas.openxmlformats.org/spreadsheetml/2006/main" name="Budjettiyhteenveto" cacheId="0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chartFormat="2" rowHeaderCaption="Luokka">
  <location ref="B2:C15" firstHeaderRow="1" firstDataRow="1" firstDataCol="1"/>
  <pivotFields count="6">
    <pivotField showAll="0" defaultSubtotal="0"/>
    <pivotField axis="axisRow" showAll="0">
      <items count="25">
        <item m="1" x="22"/>
        <item m="1" x="23"/>
        <item m="1" x="15"/>
        <item m="1" x="17"/>
        <item m="1" x="21"/>
        <item m="1" x="16"/>
        <item m="1" x="18"/>
        <item m="1" x="19"/>
        <item m="1" x="12"/>
        <item m="1" x="13"/>
        <item m="1" x="14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dataField="1" showAll="0" defaultSubtotal="0"/>
    <pivotField numFmtId="166" showAll="0" defaultSubtotal="0"/>
    <pivotField numFmtId="167" showAll="0" defaultSubtotal="0"/>
  </pivotFields>
  <rowFields count="1">
    <field x="1"/>
  </rowFields>
  <row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Kustannus" fld="3" baseField="1" baseItem="0"/>
  </dataFields>
  <formats count="6">
    <format dxfId="8">
      <pivotArea type="all" dataOnly="0" outline="0" fieldPosition="0"/>
    </format>
    <format dxfId="7">
      <pivotArea outline="0" collapsedLevelsAreSubtotals="1" fieldPosition="0"/>
    </format>
    <format dxfId="6">
      <pivotArea field="1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grandRow="1" outline="0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jetin yleiskuvaus -kaavion tiedot" altTextSummary="Kaikkien Budjettitiedot-taulukon luokkien todellisten menojen yhteenveto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Luokka" sourceName="Luokka">
  <pivotTables>
    <pivotTable tabId="4" name=" Budjettiyhteenvedon Pivot-taulukko"/>
  </pivotTables>
  <data>
    <tabular pivotCacheId="2" showMissing="0">
      <items count="24">
        <i x="4" s="1"/>
        <i x="7" s="1"/>
        <i x="11" s="1"/>
        <i x="3" s="1"/>
        <i x="6" s="1"/>
        <i x="0" s="1"/>
        <i x="8" s="1"/>
        <i x="2" s="1"/>
        <i x="9" s="1"/>
        <i x="5" s="1"/>
        <i x="10" s="1"/>
        <i x="1" s="1"/>
        <i x="22" s="1" nd="1"/>
        <i x="23" s="1" nd="1"/>
        <i x="15" s="1" nd="1"/>
        <i x="17" s="1" nd="1"/>
        <i x="21" s="1" nd="1"/>
        <i x="16" s="1" nd="1"/>
        <i x="18" s="1" nd="1"/>
        <i x="19" s="1" nd="1"/>
        <i x="12" s="1" nd="1"/>
        <i x="13" s="1" nd="1"/>
        <i x="14" s="1" nd="1"/>
        <i x="20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uokka" cache="Osittaja_Luokka" caption="Valitse useita luokkia pitämällä Ctrl-näppäintä painettuna" columnCount="4" rowHeight="225425"/>
</slicers>
</file>

<file path=xl/tables/table1.xml><?xml version="1.0" encoding="utf-8"?>
<table xmlns="http://schemas.openxmlformats.org/spreadsheetml/2006/main" id="1" name="BudgetDetails" displayName="BudgetDetails" ref="B2:G62" totalsRowCount="1" headerRowDxfId="23" dataDxfId="22" totalsRowDxfId="21">
  <autoFilter ref="B2:G61"/>
  <sortState ref="B2:G60">
    <sortCondition ref="C2:C60"/>
    <sortCondition ref="B2:B60"/>
  </sortState>
  <tableColumns count="6">
    <tableColumn id="2" name="Kuvaus" totalsRowLabel="Yhteensä" dataDxfId="20" totalsRowDxfId="19"/>
    <tableColumn id="1" name="Luokka" dataDxfId="18" totalsRowDxfId="17"/>
    <tableColumn id="3" name="Arvioidut menot" totalsRowFunction="sum" dataDxfId="16" totalsRowDxfId="15"/>
    <tableColumn id="4" name="Todelliset menot" totalsRowFunction="sum" dataDxfId="14" totalsRowDxfId="13"/>
    <tableColumn id="5" name="Erotus" totalsRowFunction="sum" dataDxfId="12" totalsRowDxfId="11">
      <calculatedColumnFormula>BudgetDetails[[#This Row],[Arvioidut menot]]-BudgetDetails[[#This Row],[Todelliset menot]]</calculatedColumnFormula>
    </tableColumn>
    <tableColumn id="6" name="Todellisten kulujen yleiskatsaus" dataDxfId="10" totalsRowDxfId="9">
      <calculatedColumnFormula>BudgetDetails[[#This Row],[Todelliset menot]]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Kuukausimenot-taulukko" altTextSummary="Kuukausimenojen luettelo luokittain. Sisältää arvioidut sekä todelliset menot ja laskee erotuksen."/>
    </ext>
  </extLst>
</table>
</file>

<file path=xl/tables/table2.xml><?xml version="1.0" encoding="utf-8"?>
<table xmlns="http://schemas.openxmlformats.org/spreadsheetml/2006/main" id="2" name="BudgetCategoryLookup" displayName="BudgetCategoryLookup" ref="E2:E14" totalsRowShown="0" headerRowDxfId="2" dataDxfId="1">
  <autoFilter ref="E2:E14"/>
  <sortState ref="E2:E13">
    <sortCondition ref="E1:E13"/>
  </sortState>
  <tableColumns count="1">
    <tableColumn id="1" name="Budjettiluokkien haku" dataDxfId="0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="Budjettiluokan haku -taulukko" altTextSummary="Budjettitiedot-taulukon avattavassa Luokka-luettelossa käytettävissä olevien luokkien luettelo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N243"/>
  <sheetViews>
    <sheetView showGridLines="0" tabSelected="1" zoomScale="90" zoomScaleNormal="90" workbookViewId="0"/>
  </sheetViews>
  <sheetFormatPr defaultRowHeight="14.25" x14ac:dyDescent="0.25"/>
  <cols>
    <col min="1" max="1" width="2" style="1" customWidth="1"/>
    <col min="2" max="2" width="19.5" style="1" customWidth="1"/>
    <col min="3" max="3" width="14.25" style="1" customWidth="1"/>
    <col min="4" max="4" width="11.5" style="1" customWidth="1"/>
    <col min="5" max="5" width="2" style="1" customWidth="1"/>
    <col min="6" max="6" width="15.5" style="1" customWidth="1"/>
    <col min="7" max="7" width="11.75" style="1" customWidth="1"/>
    <col min="8" max="8" width="4" style="1" customWidth="1"/>
    <col min="9" max="9" width="3.625" style="1" customWidth="1"/>
    <col min="10" max="10" width="36.375" style="1" customWidth="1"/>
    <col min="11" max="11" width="15.25" style="1" customWidth="1"/>
    <col min="12" max="12" width="16.5" style="1" customWidth="1"/>
    <col min="13" max="13" width="14.625" style="1" customWidth="1"/>
    <col min="14" max="14" width="3.625" style="1" customWidth="1"/>
    <col min="15" max="16384" width="9" style="1"/>
  </cols>
  <sheetData>
    <row r="1" spans="1:14" ht="60.75" customHeight="1" x14ac:dyDescent="0.25">
      <c r="B1" s="2" t="s">
        <v>1</v>
      </c>
      <c r="C1" s="3"/>
      <c r="D1" s="3"/>
      <c r="E1" s="3"/>
      <c r="F1" s="4"/>
      <c r="G1" s="4"/>
      <c r="H1" s="4"/>
      <c r="I1" s="5"/>
      <c r="J1" s="2" t="s">
        <v>2</v>
      </c>
      <c r="K1" s="2"/>
      <c r="L1" s="2"/>
      <c r="M1" s="2"/>
    </row>
    <row r="2" spans="1:14" ht="30.75" customHeight="1" x14ac:dyDescent="0.25">
      <c r="A2" s="6"/>
      <c r="B2" s="7" t="s">
        <v>3</v>
      </c>
      <c r="D2" s="8"/>
      <c r="E2" s="9"/>
      <c r="H2" s="8"/>
      <c r="J2" s="10"/>
      <c r="K2" s="10"/>
      <c r="L2" s="10"/>
      <c r="M2" s="10"/>
    </row>
    <row r="3" spans="1:14" ht="15" customHeight="1" x14ac:dyDescent="0.25">
      <c r="A3" s="6"/>
      <c r="B3" s="11" t="s">
        <v>4</v>
      </c>
      <c r="C3" s="12" t="s">
        <v>5</v>
      </c>
      <c r="E3" s="8"/>
      <c r="G3" s="13">
        <f>D17-SUM(BudgetDetails[Arvioidut menot])</f>
        <v>1585</v>
      </c>
      <c r="H3" s="8"/>
      <c r="J3" s="10"/>
      <c r="K3" s="10"/>
      <c r="L3" s="10"/>
      <c r="M3" s="10"/>
    </row>
    <row r="4" spans="1:14" ht="15" customHeight="1" x14ac:dyDescent="0.25">
      <c r="A4" s="6"/>
      <c r="B4" s="11" t="s">
        <v>6</v>
      </c>
      <c r="C4" s="12" t="s">
        <v>7</v>
      </c>
      <c r="E4" s="8"/>
      <c r="G4" s="13">
        <f>D11-SUM(BudgetDetails[Todelliset menot])</f>
        <v>1740</v>
      </c>
      <c r="H4" s="8"/>
      <c r="J4" s="10"/>
      <c r="K4" s="10"/>
      <c r="L4" s="10"/>
      <c r="M4" s="10"/>
    </row>
    <row r="5" spans="1:14" ht="15" customHeight="1" x14ac:dyDescent="0.25">
      <c r="B5" s="11" t="s">
        <v>8</v>
      </c>
      <c r="C5" s="12" t="s">
        <v>9</v>
      </c>
      <c r="E5" s="8"/>
      <c r="G5" s="13">
        <f>G4-G3</f>
        <v>155</v>
      </c>
      <c r="H5" s="14"/>
      <c r="J5" s="10"/>
      <c r="K5" s="10"/>
      <c r="L5" s="10"/>
      <c r="M5" s="10"/>
    </row>
    <row r="6" spans="1:14" ht="15" customHeight="1" x14ac:dyDescent="0.25">
      <c r="B6" s="15"/>
      <c r="C6" s="3"/>
      <c r="D6" s="16"/>
      <c r="E6" s="3"/>
      <c r="F6" s="3"/>
      <c r="G6" s="17"/>
      <c r="H6" s="16"/>
      <c r="J6" s="10"/>
      <c r="K6" s="10"/>
      <c r="L6" s="10"/>
      <c r="M6" s="10"/>
    </row>
    <row r="7" spans="1:14" ht="30" customHeight="1" x14ac:dyDescent="0.25">
      <c r="A7" s="8"/>
      <c r="B7" s="18" t="s">
        <v>10</v>
      </c>
      <c r="C7" s="9"/>
      <c r="D7" s="19"/>
      <c r="E7" s="20"/>
      <c r="F7" s="18" t="s">
        <v>16</v>
      </c>
      <c r="G7" s="21"/>
      <c r="H7" s="9"/>
      <c r="J7" s="22" t="s">
        <v>95</v>
      </c>
      <c r="K7" s="23"/>
      <c r="L7" s="23"/>
      <c r="M7" s="23"/>
    </row>
    <row r="8" spans="1:14" ht="15" customHeight="1" x14ac:dyDescent="0.25">
      <c r="A8" s="8"/>
      <c r="B8" s="52" t="s">
        <v>11</v>
      </c>
      <c r="C8" s="8" t="s">
        <v>12</v>
      </c>
      <c r="D8" s="13">
        <v>5800</v>
      </c>
      <c r="E8" s="24"/>
      <c r="F8" s="53" t="s">
        <v>11</v>
      </c>
      <c r="G8" s="54">
        <f>SUM(BudgetDetails[Todelliset menot])</f>
        <v>7860</v>
      </c>
      <c r="H8" s="8"/>
      <c r="J8" s="25"/>
      <c r="K8" s="25"/>
      <c r="L8" s="25"/>
      <c r="M8" s="8"/>
      <c r="N8" s="26"/>
    </row>
    <row r="9" spans="1:14" x14ac:dyDescent="0.25">
      <c r="A9" s="8"/>
      <c r="B9" s="52"/>
      <c r="C9" s="8" t="s">
        <v>13</v>
      </c>
      <c r="D9" s="13">
        <v>2300</v>
      </c>
      <c r="E9" s="24"/>
      <c r="F9" s="53"/>
      <c r="G9" s="54"/>
      <c r="H9" s="8"/>
      <c r="J9" s="47" t="s">
        <v>20</v>
      </c>
      <c r="K9" s="48" t="s">
        <v>96</v>
      </c>
      <c r="L9" s="48" t="s">
        <v>97</v>
      </c>
      <c r="M9" s="48" t="s">
        <v>98</v>
      </c>
      <c r="N9" s="26"/>
    </row>
    <row r="10" spans="1:14" x14ac:dyDescent="0.25">
      <c r="A10" s="8"/>
      <c r="B10" s="52"/>
      <c r="C10" s="8" t="s">
        <v>14</v>
      </c>
      <c r="D10" s="13">
        <v>1500</v>
      </c>
      <c r="E10" s="24"/>
      <c r="F10" s="53"/>
      <c r="G10" s="54"/>
      <c r="H10" s="27"/>
      <c r="J10" s="49" t="s">
        <v>27</v>
      </c>
      <c r="K10" s="50">
        <v>140</v>
      </c>
      <c r="L10" s="50">
        <v>140</v>
      </c>
      <c r="M10" s="50">
        <v>0</v>
      </c>
    </row>
    <row r="11" spans="1:14" x14ac:dyDescent="0.25">
      <c r="A11" s="8"/>
      <c r="B11" s="52"/>
      <c r="C11" s="29" t="s">
        <v>15</v>
      </c>
      <c r="D11" s="30">
        <f>SUM(D8:D10)</f>
        <v>9600</v>
      </c>
      <c r="E11" s="24"/>
      <c r="F11" s="53"/>
      <c r="G11" s="54"/>
      <c r="H11" s="27"/>
      <c r="J11" s="49"/>
      <c r="K11" s="50"/>
      <c r="L11" s="50"/>
      <c r="M11" s="50"/>
    </row>
    <row r="12" spans="1:14" x14ac:dyDescent="0.25">
      <c r="A12" s="8"/>
      <c r="B12" s="31"/>
      <c r="C12" s="3"/>
      <c r="D12" s="3"/>
      <c r="E12" s="32"/>
      <c r="F12" s="33"/>
      <c r="G12" s="34"/>
      <c r="H12" s="3"/>
      <c r="J12" s="49" t="s">
        <v>28</v>
      </c>
      <c r="K12" s="50">
        <v>400</v>
      </c>
      <c r="L12" s="50">
        <v>358</v>
      </c>
      <c r="M12" s="50">
        <v>42</v>
      </c>
    </row>
    <row r="13" spans="1:14" x14ac:dyDescent="0.25">
      <c r="A13" s="8"/>
      <c r="B13" s="58" t="s">
        <v>17</v>
      </c>
      <c r="C13" s="8"/>
      <c r="D13" s="8"/>
      <c r="E13" s="24"/>
      <c r="F13" s="55" t="s">
        <v>17</v>
      </c>
      <c r="G13" s="56">
        <f>SUM(BudgetDetails[Arvioidut menot])</f>
        <v>7915</v>
      </c>
      <c r="H13" s="8"/>
      <c r="J13" s="49"/>
      <c r="K13" s="50"/>
      <c r="L13" s="50"/>
      <c r="M13" s="50"/>
    </row>
    <row r="14" spans="1:14" x14ac:dyDescent="0.25">
      <c r="A14" s="8"/>
      <c r="B14" s="59"/>
      <c r="C14" s="8" t="s">
        <v>12</v>
      </c>
      <c r="D14" s="13">
        <v>6000</v>
      </c>
      <c r="E14" s="24"/>
      <c r="F14" s="53"/>
      <c r="G14" s="57"/>
      <c r="H14" s="8"/>
      <c r="J14" s="49" t="s">
        <v>29</v>
      </c>
      <c r="K14" s="50">
        <v>1100</v>
      </c>
      <c r="L14" s="50">
        <v>1320</v>
      </c>
      <c r="M14" s="50">
        <v>-220</v>
      </c>
    </row>
    <row r="15" spans="1:14" x14ac:dyDescent="0.25">
      <c r="A15" s="8"/>
      <c r="B15" s="59"/>
      <c r="C15" s="8" t="s">
        <v>13</v>
      </c>
      <c r="D15" s="13">
        <v>1000</v>
      </c>
      <c r="E15" s="24"/>
      <c r="F15" s="53"/>
      <c r="G15" s="57"/>
      <c r="H15" s="27"/>
      <c r="J15" s="49"/>
      <c r="K15" s="50"/>
      <c r="L15" s="50"/>
      <c r="M15" s="50"/>
    </row>
    <row r="16" spans="1:14" x14ac:dyDescent="0.25">
      <c r="A16" s="8"/>
      <c r="B16" s="59"/>
      <c r="C16" s="8" t="s">
        <v>14</v>
      </c>
      <c r="D16" s="13">
        <v>2500</v>
      </c>
      <c r="E16" s="24"/>
      <c r="F16" s="53"/>
      <c r="G16" s="57"/>
      <c r="H16" s="27"/>
      <c r="J16" s="49" t="s">
        <v>30</v>
      </c>
      <c r="K16" s="50">
        <v>100</v>
      </c>
      <c r="L16" s="50">
        <v>125</v>
      </c>
      <c r="M16" s="50">
        <v>-25</v>
      </c>
    </row>
    <row r="17" spans="1:13" x14ac:dyDescent="0.25">
      <c r="A17" s="8"/>
      <c r="B17" s="59"/>
      <c r="C17" s="29" t="s">
        <v>15</v>
      </c>
      <c r="D17" s="30">
        <f>SUM(D14:D16)</f>
        <v>9500</v>
      </c>
      <c r="E17" s="35"/>
      <c r="F17" s="53"/>
      <c r="G17" s="57"/>
      <c r="H17" s="36"/>
      <c r="J17" s="49"/>
      <c r="K17" s="50"/>
      <c r="L17" s="50"/>
      <c r="M17" s="50"/>
    </row>
    <row r="18" spans="1:13" ht="26.25" x14ac:dyDescent="0.25">
      <c r="A18" s="8"/>
      <c r="B18" s="37"/>
      <c r="C18" s="4"/>
      <c r="D18" s="4"/>
      <c r="E18" s="38"/>
      <c r="F18" s="33"/>
      <c r="G18" s="34"/>
      <c r="H18" s="4"/>
      <c r="J18" s="49" t="s">
        <v>31</v>
      </c>
      <c r="K18" s="50">
        <v>2830</v>
      </c>
      <c r="L18" s="50">
        <v>2702</v>
      </c>
      <c r="M18" s="50">
        <v>128</v>
      </c>
    </row>
    <row r="19" spans="1:13" x14ac:dyDescent="0.25">
      <c r="H19" s="8"/>
      <c r="J19" s="49"/>
      <c r="K19" s="50"/>
      <c r="L19" s="50"/>
      <c r="M19" s="50"/>
    </row>
    <row r="20" spans="1:13" x14ac:dyDescent="0.25">
      <c r="E20" s="39"/>
      <c r="H20" s="8"/>
      <c r="J20" s="49" t="s">
        <v>32</v>
      </c>
      <c r="K20" s="50">
        <v>900</v>
      </c>
      <c r="L20" s="50">
        <v>900</v>
      </c>
      <c r="M20" s="50">
        <v>0</v>
      </c>
    </row>
    <row r="21" spans="1:13" x14ac:dyDescent="0.25">
      <c r="E21" s="39"/>
      <c r="H21" s="8"/>
      <c r="J21" s="49"/>
      <c r="K21" s="50"/>
      <c r="L21" s="50"/>
      <c r="M21" s="50"/>
    </row>
    <row r="22" spans="1:13" x14ac:dyDescent="0.25">
      <c r="E22" s="39"/>
      <c r="H22" s="8"/>
      <c r="J22" s="49" t="s">
        <v>33</v>
      </c>
      <c r="K22" s="50">
        <v>200</v>
      </c>
      <c r="L22" s="50">
        <v>200</v>
      </c>
      <c r="M22" s="50">
        <v>0</v>
      </c>
    </row>
    <row r="23" spans="1:13" x14ac:dyDescent="0.25">
      <c r="E23" s="39"/>
      <c r="H23" s="8"/>
      <c r="J23" s="49"/>
      <c r="K23" s="50"/>
      <c r="L23" s="50"/>
      <c r="M23" s="50"/>
    </row>
    <row r="24" spans="1:13" x14ac:dyDescent="0.25">
      <c r="E24" s="39"/>
      <c r="H24" s="8"/>
      <c r="J24" s="49" t="s">
        <v>34</v>
      </c>
      <c r="K24" s="50">
        <v>150</v>
      </c>
      <c r="L24" s="50">
        <v>140</v>
      </c>
      <c r="M24" s="50">
        <v>10</v>
      </c>
    </row>
    <row r="25" spans="1:13" x14ac:dyDescent="0.25">
      <c r="E25" s="39"/>
      <c r="H25" s="8"/>
      <c r="J25" s="49"/>
      <c r="K25" s="50"/>
      <c r="L25" s="50"/>
      <c r="M25" s="50"/>
    </row>
    <row r="26" spans="1:13" x14ac:dyDescent="0.25">
      <c r="E26" s="39"/>
      <c r="H26" s="8"/>
      <c r="J26" s="49" t="s">
        <v>35</v>
      </c>
      <c r="K26" s="50">
        <v>170</v>
      </c>
      <c r="L26" s="50">
        <v>100</v>
      </c>
      <c r="M26" s="50">
        <v>70</v>
      </c>
    </row>
    <row r="27" spans="1:13" x14ac:dyDescent="0.25">
      <c r="E27" s="39"/>
      <c r="H27" s="8"/>
      <c r="J27" s="49"/>
      <c r="K27" s="50"/>
      <c r="L27" s="50"/>
      <c r="M27" s="50"/>
    </row>
    <row r="28" spans="1:13" x14ac:dyDescent="0.25">
      <c r="E28" s="39"/>
      <c r="H28" s="8"/>
      <c r="J28" s="49" t="s">
        <v>36</v>
      </c>
      <c r="K28" s="50">
        <v>200</v>
      </c>
      <c r="L28" s="50">
        <v>200</v>
      </c>
      <c r="M28" s="50">
        <v>0</v>
      </c>
    </row>
    <row r="29" spans="1:13" x14ac:dyDescent="0.25">
      <c r="E29" s="39"/>
      <c r="H29" s="8"/>
      <c r="J29" s="49"/>
      <c r="K29" s="50"/>
      <c r="L29" s="50"/>
      <c r="M29" s="50"/>
    </row>
    <row r="30" spans="1:13" x14ac:dyDescent="0.25">
      <c r="E30" s="39"/>
      <c r="H30" s="8"/>
      <c r="J30" s="49" t="s">
        <v>37</v>
      </c>
      <c r="K30" s="50">
        <v>300</v>
      </c>
      <c r="L30" s="50">
        <v>300</v>
      </c>
      <c r="M30" s="50">
        <v>0</v>
      </c>
    </row>
    <row r="31" spans="1:13" x14ac:dyDescent="0.25">
      <c r="E31" s="39"/>
      <c r="H31" s="8"/>
      <c r="J31" s="49"/>
      <c r="K31" s="50"/>
      <c r="L31" s="50"/>
      <c r="M31" s="50"/>
    </row>
    <row r="32" spans="1:13" x14ac:dyDescent="0.25">
      <c r="E32" s="39"/>
      <c r="H32" s="8"/>
      <c r="J32" s="49" t="s">
        <v>38</v>
      </c>
      <c r="K32" s="50">
        <v>1425</v>
      </c>
      <c r="L32" s="50">
        <v>1375</v>
      </c>
      <c r="M32" s="50">
        <v>50</v>
      </c>
    </row>
    <row r="33" spans="5:13" x14ac:dyDescent="0.25">
      <c r="E33" s="39"/>
      <c r="H33" s="8"/>
      <c r="J33" s="49"/>
      <c r="K33" s="50"/>
      <c r="L33" s="50"/>
      <c r="M33" s="50"/>
    </row>
    <row r="34" spans="5:13" x14ac:dyDescent="0.25">
      <c r="E34" s="39"/>
      <c r="H34" s="8"/>
      <c r="J34" s="49" t="s">
        <v>0</v>
      </c>
      <c r="K34" s="50">
        <v>7915</v>
      </c>
      <c r="L34" s="50">
        <v>7860</v>
      </c>
      <c r="M34" s="50">
        <v>55</v>
      </c>
    </row>
    <row r="35" spans="5:13" ht="15" customHeight="1" x14ac:dyDescent="0.25">
      <c r="E35" s="39"/>
      <c r="H35" s="8"/>
      <c r="J35" s="26"/>
      <c r="K35" s="26"/>
      <c r="L35" s="26"/>
      <c r="M35" s="26"/>
    </row>
    <row r="36" spans="5:13" x14ac:dyDescent="0.25">
      <c r="J36" s="26"/>
      <c r="K36" s="26"/>
      <c r="L36" s="26"/>
      <c r="M36" s="26"/>
    </row>
    <row r="37" spans="5:13" x14ac:dyDescent="0.25">
      <c r="J37" s="26"/>
      <c r="K37" s="26"/>
      <c r="L37" s="26"/>
      <c r="M37" s="26"/>
    </row>
    <row r="38" spans="5:13" x14ac:dyDescent="0.25">
      <c r="J38" s="26"/>
      <c r="K38" s="26"/>
      <c r="L38" s="26"/>
      <c r="M38" s="26"/>
    </row>
    <row r="39" spans="5:13" x14ac:dyDescent="0.25">
      <c r="J39" s="26"/>
      <c r="K39" s="26"/>
      <c r="L39" s="26"/>
      <c r="M39" s="26"/>
    </row>
    <row r="40" spans="5:13" x14ac:dyDescent="0.25">
      <c r="J40" s="26"/>
      <c r="K40" s="26"/>
      <c r="L40" s="26"/>
      <c r="M40" s="26"/>
    </row>
    <row r="41" spans="5:13" x14ac:dyDescent="0.25">
      <c r="J41" s="26"/>
      <c r="K41" s="26"/>
      <c r="L41" s="26"/>
      <c r="M41" s="26"/>
    </row>
    <row r="42" spans="5:13" x14ac:dyDescent="0.25">
      <c r="J42" s="26"/>
      <c r="K42" s="26"/>
      <c r="L42" s="26"/>
      <c r="M42" s="26"/>
    </row>
    <row r="43" spans="5:13" x14ac:dyDescent="0.25">
      <c r="J43" s="26"/>
      <c r="K43" s="26"/>
      <c r="L43" s="26"/>
      <c r="M43" s="26"/>
    </row>
    <row r="44" spans="5:13" x14ac:dyDescent="0.25">
      <c r="J44" s="26"/>
      <c r="K44" s="26"/>
      <c r="L44" s="26"/>
      <c r="M44" s="26"/>
    </row>
    <row r="45" spans="5:13" x14ac:dyDescent="0.25">
      <c r="J45" s="26"/>
      <c r="K45" s="26"/>
      <c r="L45" s="26"/>
      <c r="M45" s="26"/>
    </row>
    <row r="46" spans="5:13" x14ac:dyDescent="0.25">
      <c r="J46" s="26"/>
      <c r="K46" s="26"/>
      <c r="L46" s="26"/>
      <c r="M46" s="26"/>
    </row>
    <row r="47" spans="5:13" x14ac:dyDescent="0.25">
      <c r="J47" s="26"/>
      <c r="K47" s="26"/>
      <c r="L47" s="26"/>
      <c r="M47" s="26"/>
    </row>
    <row r="48" spans="5:13" x14ac:dyDescent="0.25">
      <c r="J48" s="26"/>
      <c r="K48" s="26"/>
      <c r="L48" s="26"/>
      <c r="M48" s="26"/>
    </row>
    <row r="49" spans="10:13" x14ac:dyDescent="0.25">
      <c r="J49" s="26"/>
      <c r="K49" s="26"/>
      <c r="L49" s="26"/>
      <c r="M49" s="26"/>
    </row>
    <row r="50" spans="10:13" x14ac:dyDescent="0.25">
      <c r="J50" s="26"/>
      <c r="K50" s="26"/>
      <c r="L50" s="26"/>
      <c r="M50" s="26"/>
    </row>
    <row r="51" spans="10:13" x14ac:dyDescent="0.25">
      <c r="J51" s="26"/>
      <c r="K51" s="26"/>
      <c r="L51" s="26"/>
      <c r="M51" s="26"/>
    </row>
    <row r="52" spans="10:13" x14ac:dyDescent="0.25">
      <c r="J52" s="26"/>
      <c r="K52" s="26"/>
      <c r="L52" s="26"/>
      <c r="M52" s="26"/>
    </row>
    <row r="53" spans="10:13" x14ac:dyDescent="0.25">
      <c r="J53" s="26"/>
      <c r="K53" s="26"/>
      <c r="L53" s="26"/>
      <c r="M53" s="26"/>
    </row>
    <row r="54" spans="10:13" x14ac:dyDescent="0.25">
      <c r="J54" s="26"/>
      <c r="K54" s="26"/>
      <c r="L54" s="26"/>
      <c r="M54" s="26"/>
    </row>
    <row r="55" spans="10:13" x14ac:dyDescent="0.25">
      <c r="J55" s="26"/>
      <c r="K55" s="26"/>
      <c r="L55" s="26"/>
      <c r="M55" s="26"/>
    </row>
    <row r="56" spans="10:13" x14ac:dyDescent="0.25">
      <c r="J56" s="26"/>
      <c r="K56" s="26"/>
      <c r="L56" s="26"/>
      <c r="M56" s="26"/>
    </row>
    <row r="57" spans="10:13" x14ac:dyDescent="0.25">
      <c r="J57" s="26"/>
      <c r="K57" s="26"/>
      <c r="L57" s="26"/>
      <c r="M57" s="26"/>
    </row>
    <row r="58" spans="10:13" x14ac:dyDescent="0.25">
      <c r="J58" s="26"/>
      <c r="K58" s="26"/>
      <c r="L58" s="26"/>
      <c r="M58" s="26"/>
    </row>
    <row r="59" spans="10:13" x14ac:dyDescent="0.25">
      <c r="J59" s="26"/>
      <c r="K59" s="26"/>
      <c r="L59" s="26"/>
      <c r="M59" s="26"/>
    </row>
    <row r="60" spans="10:13" x14ac:dyDescent="0.25">
      <c r="J60" s="26"/>
      <c r="K60" s="26"/>
      <c r="L60" s="26"/>
      <c r="M60" s="26"/>
    </row>
    <row r="61" spans="10:13" x14ac:dyDescent="0.25">
      <c r="J61" s="26"/>
      <c r="K61" s="26"/>
      <c r="L61" s="26"/>
      <c r="M61" s="26"/>
    </row>
    <row r="62" spans="10:13" x14ac:dyDescent="0.25">
      <c r="J62" s="26"/>
      <c r="K62" s="26"/>
      <c r="L62" s="26"/>
      <c r="M62" s="26"/>
    </row>
    <row r="63" spans="10:13" x14ac:dyDescent="0.25">
      <c r="J63" s="26"/>
      <c r="K63" s="26"/>
      <c r="L63" s="26"/>
      <c r="M63" s="26"/>
    </row>
    <row r="64" spans="10:13" x14ac:dyDescent="0.25">
      <c r="J64" s="26"/>
      <c r="K64" s="26"/>
      <c r="L64" s="26"/>
      <c r="M64" s="26"/>
    </row>
    <row r="65" spans="10:13" x14ac:dyDescent="0.25">
      <c r="J65" s="26"/>
      <c r="K65" s="26"/>
      <c r="L65" s="26"/>
      <c r="M65" s="26"/>
    </row>
    <row r="66" spans="10:13" x14ac:dyDescent="0.25">
      <c r="J66" s="26"/>
      <c r="K66" s="26"/>
      <c r="L66" s="26"/>
      <c r="M66" s="26"/>
    </row>
    <row r="67" spans="10:13" x14ac:dyDescent="0.25">
      <c r="J67" s="26"/>
      <c r="K67" s="26"/>
      <c r="L67" s="26"/>
      <c r="M67" s="26"/>
    </row>
    <row r="68" spans="10:13" x14ac:dyDescent="0.25">
      <c r="J68" s="26"/>
      <c r="K68" s="26"/>
      <c r="L68" s="26"/>
      <c r="M68" s="26"/>
    </row>
    <row r="69" spans="10:13" x14ac:dyDescent="0.25">
      <c r="J69" s="26"/>
      <c r="K69" s="26"/>
      <c r="L69" s="26"/>
      <c r="M69" s="26"/>
    </row>
    <row r="70" spans="10:13" x14ac:dyDescent="0.25">
      <c r="J70" s="26"/>
      <c r="K70" s="26"/>
      <c r="L70" s="26"/>
      <c r="M70" s="26"/>
    </row>
    <row r="71" spans="10:13" x14ac:dyDescent="0.25">
      <c r="J71" s="26"/>
      <c r="K71" s="26"/>
      <c r="L71" s="26"/>
      <c r="M71" s="26"/>
    </row>
    <row r="72" spans="10:13" x14ac:dyDescent="0.25">
      <c r="J72" s="26"/>
      <c r="K72" s="26"/>
      <c r="L72" s="26"/>
      <c r="M72" s="26"/>
    </row>
    <row r="73" spans="10:13" x14ac:dyDescent="0.25">
      <c r="J73" s="26"/>
      <c r="K73" s="26"/>
      <c r="L73" s="26"/>
      <c r="M73" s="26"/>
    </row>
    <row r="74" spans="10:13" x14ac:dyDescent="0.25">
      <c r="J74" s="26"/>
      <c r="K74" s="26"/>
      <c r="L74" s="26"/>
      <c r="M74" s="26"/>
    </row>
    <row r="75" spans="10:13" x14ac:dyDescent="0.25">
      <c r="J75" s="26"/>
      <c r="K75" s="26"/>
      <c r="L75" s="26"/>
      <c r="M75" s="26"/>
    </row>
    <row r="76" spans="10:13" x14ac:dyDescent="0.25">
      <c r="J76" s="26"/>
      <c r="K76" s="26"/>
      <c r="L76" s="26"/>
      <c r="M76" s="26"/>
    </row>
    <row r="77" spans="10:13" x14ac:dyDescent="0.25">
      <c r="J77" s="26"/>
      <c r="K77" s="26"/>
      <c r="L77" s="26"/>
      <c r="M77" s="26"/>
    </row>
    <row r="78" spans="10:13" x14ac:dyDescent="0.25">
      <c r="J78" s="26"/>
      <c r="K78" s="26"/>
      <c r="L78" s="26"/>
      <c r="M78" s="26"/>
    </row>
    <row r="79" spans="10:13" x14ac:dyDescent="0.25">
      <c r="J79" s="26"/>
      <c r="K79" s="26"/>
      <c r="L79" s="26"/>
      <c r="M79" s="26"/>
    </row>
    <row r="80" spans="10:13" x14ac:dyDescent="0.25">
      <c r="J80" s="26"/>
      <c r="K80" s="26"/>
      <c r="L80" s="26"/>
      <c r="M80" s="26"/>
    </row>
    <row r="81" spans="10:13" x14ac:dyDescent="0.25">
      <c r="J81" s="26"/>
      <c r="K81" s="26"/>
      <c r="L81" s="26"/>
      <c r="M81" s="26"/>
    </row>
    <row r="82" spans="10:13" x14ac:dyDescent="0.25">
      <c r="J82" s="26"/>
      <c r="K82" s="26"/>
      <c r="L82" s="26"/>
      <c r="M82" s="26"/>
    </row>
    <row r="83" spans="10:13" x14ac:dyDescent="0.25">
      <c r="J83" s="26"/>
      <c r="K83" s="26"/>
      <c r="L83" s="26"/>
      <c r="M83" s="26"/>
    </row>
    <row r="84" spans="10:13" x14ac:dyDescent="0.25">
      <c r="J84" s="26"/>
      <c r="K84" s="26"/>
      <c r="L84" s="26"/>
      <c r="M84" s="26"/>
    </row>
    <row r="85" spans="10:13" x14ac:dyDescent="0.25">
      <c r="J85" s="26"/>
      <c r="K85" s="26"/>
      <c r="L85" s="26"/>
      <c r="M85" s="26"/>
    </row>
    <row r="86" spans="10:13" x14ac:dyDescent="0.25">
      <c r="J86" s="26"/>
      <c r="K86" s="26"/>
      <c r="L86" s="26"/>
      <c r="M86" s="26"/>
    </row>
    <row r="87" spans="10:13" x14ac:dyDescent="0.25">
      <c r="J87" s="26"/>
      <c r="K87" s="26"/>
      <c r="L87" s="26"/>
      <c r="M87" s="26"/>
    </row>
    <row r="88" spans="10:13" x14ac:dyDescent="0.25">
      <c r="J88" s="26"/>
      <c r="K88" s="26"/>
      <c r="L88" s="26"/>
      <c r="M88" s="26"/>
    </row>
    <row r="89" spans="10:13" x14ac:dyDescent="0.25">
      <c r="J89" s="26"/>
      <c r="K89" s="26"/>
      <c r="L89" s="26"/>
      <c r="M89" s="26"/>
    </row>
    <row r="90" spans="10:13" x14ac:dyDescent="0.25">
      <c r="J90" s="26"/>
      <c r="K90" s="26"/>
      <c r="L90" s="26"/>
      <c r="M90" s="26"/>
    </row>
    <row r="91" spans="10:13" x14ac:dyDescent="0.25">
      <c r="J91" s="26"/>
      <c r="K91" s="26"/>
      <c r="L91" s="26"/>
      <c r="M91" s="26"/>
    </row>
    <row r="92" spans="10:13" x14ac:dyDescent="0.25">
      <c r="J92" s="26"/>
      <c r="K92" s="26"/>
      <c r="L92" s="26"/>
      <c r="M92" s="26"/>
    </row>
    <row r="93" spans="10:13" x14ac:dyDescent="0.25">
      <c r="J93" s="26"/>
      <c r="K93" s="26"/>
      <c r="L93" s="26"/>
      <c r="M93" s="26"/>
    </row>
    <row r="94" spans="10:13" x14ac:dyDescent="0.25">
      <c r="J94" s="26"/>
      <c r="K94" s="26"/>
      <c r="L94" s="26"/>
    </row>
    <row r="95" spans="10:13" x14ac:dyDescent="0.25">
      <c r="J95" s="26"/>
      <c r="K95" s="26"/>
      <c r="L95" s="26"/>
    </row>
    <row r="96" spans="10:13" x14ac:dyDescent="0.25">
      <c r="J96" s="26"/>
      <c r="K96" s="26"/>
      <c r="L96" s="26"/>
    </row>
    <row r="97" spans="10:12" x14ac:dyDescent="0.25">
      <c r="J97" s="26"/>
      <c r="K97" s="26"/>
      <c r="L97" s="26"/>
    </row>
    <row r="98" spans="10:12" x14ac:dyDescent="0.25">
      <c r="J98" s="26"/>
      <c r="K98" s="26"/>
      <c r="L98" s="26"/>
    </row>
    <row r="99" spans="10:12" x14ac:dyDescent="0.25">
      <c r="J99" s="26"/>
      <c r="K99" s="26"/>
      <c r="L99" s="26"/>
    </row>
    <row r="100" spans="10:12" x14ac:dyDescent="0.25">
      <c r="J100" s="26"/>
      <c r="K100" s="26"/>
      <c r="L100" s="26"/>
    </row>
    <row r="101" spans="10:12" x14ac:dyDescent="0.25">
      <c r="J101" s="26"/>
      <c r="K101" s="26"/>
      <c r="L101" s="26"/>
    </row>
    <row r="102" spans="10:12" x14ac:dyDescent="0.25">
      <c r="J102" s="26"/>
      <c r="K102" s="26"/>
      <c r="L102" s="26"/>
    </row>
    <row r="103" spans="10:12" x14ac:dyDescent="0.25">
      <c r="J103" s="26"/>
      <c r="K103" s="26"/>
      <c r="L103" s="26"/>
    </row>
    <row r="104" spans="10:12" x14ac:dyDescent="0.25">
      <c r="J104" s="26"/>
      <c r="K104" s="26"/>
      <c r="L104" s="26"/>
    </row>
    <row r="105" spans="10:12" x14ac:dyDescent="0.25">
      <c r="J105" s="26"/>
      <c r="K105" s="26"/>
      <c r="L105" s="26"/>
    </row>
    <row r="106" spans="10:12" x14ac:dyDescent="0.25">
      <c r="J106" s="26"/>
      <c r="K106" s="26"/>
      <c r="L106" s="26"/>
    </row>
    <row r="107" spans="10:12" x14ac:dyDescent="0.25">
      <c r="J107" s="26"/>
      <c r="K107" s="26"/>
      <c r="L107" s="26"/>
    </row>
    <row r="108" spans="10:12" x14ac:dyDescent="0.25">
      <c r="J108" s="26"/>
      <c r="K108" s="26"/>
      <c r="L108" s="26"/>
    </row>
    <row r="109" spans="10:12" x14ac:dyDescent="0.25">
      <c r="J109" s="26"/>
      <c r="K109" s="26"/>
      <c r="L109" s="26"/>
    </row>
    <row r="110" spans="10:12" x14ac:dyDescent="0.25">
      <c r="J110" s="26"/>
      <c r="K110" s="26"/>
      <c r="L110" s="26"/>
    </row>
    <row r="111" spans="10:12" x14ac:dyDescent="0.25">
      <c r="J111" s="26"/>
      <c r="K111" s="26"/>
      <c r="L111" s="26"/>
    </row>
    <row r="112" spans="10:12" x14ac:dyDescent="0.25">
      <c r="J112" s="26"/>
      <c r="K112" s="26"/>
      <c r="L112" s="26"/>
    </row>
    <row r="113" spans="10:12" x14ac:dyDescent="0.25">
      <c r="J113" s="26"/>
      <c r="K113" s="26"/>
      <c r="L113" s="26"/>
    </row>
    <row r="114" spans="10:12" x14ac:dyDescent="0.25">
      <c r="J114" s="26"/>
      <c r="K114" s="26"/>
      <c r="L114" s="26"/>
    </row>
    <row r="115" spans="10:12" x14ac:dyDescent="0.25">
      <c r="J115" s="26"/>
      <c r="K115" s="26"/>
      <c r="L115" s="26"/>
    </row>
    <row r="116" spans="10:12" x14ac:dyDescent="0.25">
      <c r="J116" s="26"/>
      <c r="K116" s="26"/>
      <c r="L116" s="26"/>
    </row>
    <row r="117" spans="10:12" x14ac:dyDescent="0.25">
      <c r="J117" s="26"/>
      <c r="K117" s="26"/>
      <c r="L117" s="26"/>
    </row>
    <row r="118" spans="10:12" x14ac:dyDescent="0.25">
      <c r="J118" s="26"/>
      <c r="K118" s="26"/>
      <c r="L118" s="26"/>
    </row>
    <row r="119" spans="10:12" x14ac:dyDescent="0.25">
      <c r="J119" s="26"/>
      <c r="K119" s="26"/>
      <c r="L119" s="26"/>
    </row>
    <row r="120" spans="10:12" x14ac:dyDescent="0.25">
      <c r="J120" s="26"/>
      <c r="K120" s="26"/>
      <c r="L120" s="26"/>
    </row>
    <row r="121" spans="10:12" x14ac:dyDescent="0.25">
      <c r="J121" s="26"/>
      <c r="K121" s="26"/>
      <c r="L121" s="26"/>
    </row>
    <row r="122" spans="10:12" x14ac:dyDescent="0.25">
      <c r="J122" s="26"/>
      <c r="K122" s="26"/>
      <c r="L122" s="26"/>
    </row>
    <row r="123" spans="10:12" x14ac:dyDescent="0.25">
      <c r="J123" s="26"/>
      <c r="K123" s="26"/>
      <c r="L123" s="26"/>
    </row>
    <row r="124" spans="10:12" x14ac:dyDescent="0.25">
      <c r="J124" s="26"/>
      <c r="K124" s="26"/>
      <c r="L124" s="26"/>
    </row>
    <row r="125" spans="10:12" x14ac:dyDescent="0.25">
      <c r="J125" s="26"/>
      <c r="K125" s="26"/>
      <c r="L125" s="26"/>
    </row>
    <row r="126" spans="10:12" x14ac:dyDescent="0.25">
      <c r="J126" s="26"/>
      <c r="K126" s="26"/>
      <c r="L126" s="26"/>
    </row>
    <row r="127" spans="10:12" x14ac:dyDescent="0.25">
      <c r="J127" s="26"/>
      <c r="K127" s="26"/>
      <c r="L127" s="26"/>
    </row>
    <row r="128" spans="10:12" x14ac:dyDescent="0.25">
      <c r="J128" s="26"/>
      <c r="K128" s="26"/>
      <c r="L128" s="26"/>
    </row>
    <row r="129" spans="10:12" x14ac:dyDescent="0.25">
      <c r="J129" s="26"/>
      <c r="K129" s="26"/>
      <c r="L129" s="26"/>
    </row>
    <row r="130" spans="10:12" x14ac:dyDescent="0.25">
      <c r="J130" s="26"/>
      <c r="K130" s="26"/>
      <c r="L130" s="26"/>
    </row>
    <row r="131" spans="10:12" x14ac:dyDescent="0.25">
      <c r="J131" s="26"/>
      <c r="K131" s="26"/>
      <c r="L131" s="26"/>
    </row>
    <row r="132" spans="10:12" x14ac:dyDescent="0.25">
      <c r="J132" s="26"/>
      <c r="K132" s="26"/>
      <c r="L132" s="26"/>
    </row>
    <row r="133" spans="10:12" x14ac:dyDescent="0.25">
      <c r="J133" s="26"/>
      <c r="K133" s="26"/>
      <c r="L133" s="26"/>
    </row>
    <row r="134" spans="10:12" x14ac:dyDescent="0.25">
      <c r="J134" s="26"/>
      <c r="K134" s="26"/>
      <c r="L134" s="26"/>
    </row>
    <row r="135" spans="10:12" x14ac:dyDescent="0.25">
      <c r="J135" s="26"/>
      <c r="K135" s="26"/>
      <c r="L135" s="26"/>
    </row>
    <row r="136" spans="10:12" x14ac:dyDescent="0.25">
      <c r="J136" s="26"/>
      <c r="K136" s="26"/>
      <c r="L136" s="26"/>
    </row>
    <row r="137" spans="10:12" x14ac:dyDescent="0.25">
      <c r="J137" s="26"/>
      <c r="K137" s="26"/>
      <c r="L137" s="26"/>
    </row>
    <row r="138" spans="10:12" x14ac:dyDescent="0.25">
      <c r="J138" s="26"/>
      <c r="K138" s="26"/>
      <c r="L138" s="26"/>
    </row>
    <row r="139" spans="10:12" x14ac:dyDescent="0.25">
      <c r="J139" s="26"/>
      <c r="K139" s="26"/>
      <c r="L139" s="26"/>
    </row>
    <row r="140" spans="10:12" x14ac:dyDescent="0.25">
      <c r="J140" s="26"/>
      <c r="K140" s="26"/>
      <c r="L140" s="26"/>
    </row>
    <row r="141" spans="10:12" x14ac:dyDescent="0.25">
      <c r="J141" s="26"/>
      <c r="K141" s="26"/>
    </row>
    <row r="142" spans="10:12" x14ac:dyDescent="0.25">
      <c r="J142" s="26"/>
      <c r="K142" s="26"/>
    </row>
    <row r="143" spans="10:12" x14ac:dyDescent="0.25">
      <c r="J143" s="26"/>
      <c r="K143" s="26"/>
    </row>
    <row r="144" spans="10:12" x14ac:dyDescent="0.25">
      <c r="J144" s="26"/>
      <c r="K144" s="26"/>
    </row>
    <row r="145" spans="10:11" x14ac:dyDescent="0.25">
      <c r="J145" s="26"/>
      <c r="K145" s="26"/>
    </row>
    <row r="146" spans="10:11" x14ac:dyDescent="0.25">
      <c r="J146" s="26"/>
      <c r="K146" s="26"/>
    </row>
    <row r="147" spans="10:11" x14ac:dyDescent="0.25">
      <c r="J147" s="26"/>
      <c r="K147" s="26"/>
    </row>
    <row r="148" spans="10:11" x14ac:dyDescent="0.25">
      <c r="J148" s="26"/>
      <c r="K148" s="26"/>
    </row>
    <row r="149" spans="10:11" x14ac:dyDescent="0.25">
      <c r="J149" s="26"/>
      <c r="K149" s="26"/>
    </row>
    <row r="150" spans="10:11" x14ac:dyDescent="0.25">
      <c r="J150" s="26"/>
      <c r="K150" s="26"/>
    </row>
    <row r="151" spans="10:11" x14ac:dyDescent="0.25">
      <c r="J151" s="26"/>
      <c r="K151" s="26"/>
    </row>
    <row r="152" spans="10:11" x14ac:dyDescent="0.25">
      <c r="J152" s="26"/>
      <c r="K152" s="26"/>
    </row>
    <row r="153" spans="10:11" x14ac:dyDescent="0.25">
      <c r="J153" s="26"/>
      <c r="K153" s="26"/>
    </row>
    <row r="154" spans="10:11" x14ac:dyDescent="0.25">
      <c r="J154" s="26"/>
      <c r="K154" s="26"/>
    </row>
    <row r="155" spans="10:11" x14ac:dyDescent="0.25">
      <c r="J155" s="26"/>
      <c r="K155" s="26"/>
    </row>
    <row r="156" spans="10:11" x14ac:dyDescent="0.25">
      <c r="J156" s="26"/>
      <c r="K156" s="26"/>
    </row>
    <row r="157" spans="10:11" x14ac:dyDescent="0.25">
      <c r="J157" s="26"/>
      <c r="K157" s="26"/>
    </row>
    <row r="158" spans="10:11" x14ac:dyDescent="0.25">
      <c r="J158" s="26"/>
      <c r="K158" s="26"/>
    </row>
    <row r="159" spans="10:11" x14ac:dyDescent="0.25">
      <c r="J159" s="26"/>
      <c r="K159" s="26"/>
    </row>
    <row r="160" spans="10:11" x14ac:dyDescent="0.25">
      <c r="J160" s="26"/>
      <c r="K160" s="26"/>
    </row>
    <row r="161" spans="10:11" x14ac:dyDescent="0.25">
      <c r="J161" s="26"/>
      <c r="K161" s="26"/>
    </row>
    <row r="162" spans="10:11" x14ac:dyDescent="0.25">
      <c r="J162" s="26"/>
      <c r="K162" s="26"/>
    </row>
    <row r="163" spans="10:11" x14ac:dyDescent="0.25">
      <c r="J163" s="26"/>
      <c r="K163" s="26"/>
    </row>
    <row r="164" spans="10:11" x14ac:dyDescent="0.25">
      <c r="J164" s="26"/>
      <c r="K164" s="26"/>
    </row>
    <row r="165" spans="10:11" x14ac:dyDescent="0.25">
      <c r="J165" s="26"/>
      <c r="K165" s="26"/>
    </row>
    <row r="166" spans="10:11" x14ac:dyDescent="0.25">
      <c r="J166" s="26"/>
      <c r="K166" s="26"/>
    </row>
    <row r="167" spans="10:11" x14ac:dyDescent="0.25">
      <c r="J167" s="26"/>
      <c r="K167" s="26"/>
    </row>
    <row r="168" spans="10:11" x14ac:dyDescent="0.25">
      <c r="J168" s="26"/>
      <c r="K168" s="26"/>
    </row>
    <row r="169" spans="10:11" x14ac:dyDescent="0.25">
      <c r="J169" s="26"/>
      <c r="K169" s="26"/>
    </row>
    <row r="170" spans="10:11" x14ac:dyDescent="0.25">
      <c r="J170" s="26"/>
      <c r="K170" s="26"/>
    </row>
    <row r="171" spans="10:11" x14ac:dyDescent="0.25">
      <c r="J171" s="26"/>
      <c r="K171" s="26"/>
    </row>
    <row r="172" spans="10:11" x14ac:dyDescent="0.25">
      <c r="J172" s="26"/>
      <c r="K172" s="26"/>
    </row>
    <row r="173" spans="10:11" x14ac:dyDescent="0.25">
      <c r="J173" s="26"/>
      <c r="K173" s="26"/>
    </row>
    <row r="174" spans="10:11" x14ac:dyDescent="0.25">
      <c r="J174" s="26"/>
      <c r="K174" s="26"/>
    </row>
    <row r="175" spans="10:11" x14ac:dyDescent="0.25">
      <c r="J175" s="26"/>
      <c r="K175" s="26"/>
    </row>
    <row r="176" spans="10:11" x14ac:dyDescent="0.25">
      <c r="J176" s="26"/>
      <c r="K176" s="26"/>
    </row>
    <row r="177" spans="10:11" x14ac:dyDescent="0.25">
      <c r="J177" s="26"/>
      <c r="K177" s="26"/>
    </row>
    <row r="178" spans="10:11" x14ac:dyDescent="0.25">
      <c r="J178" s="26"/>
      <c r="K178" s="26"/>
    </row>
    <row r="179" spans="10:11" x14ac:dyDescent="0.25">
      <c r="J179" s="26"/>
      <c r="K179" s="26"/>
    </row>
    <row r="180" spans="10:11" x14ac:dyDescent="0.25">
      <c r="J180" s="26"/>
      <c r="K180" s="26"/>
    </row>
    <row r="181" spans="10:11" x14ac:dyDescent="0.25">
      <c r="J181" s="26"/>
      <c r="K181" s="26"/>
    </row>
    <row r="182" spans="10:11" x14ac:dyDescent="0.25">
      <c r="J182" s="26"/>
      <c r="K182" s="26"/>
    </row>
    <row r="183" spans="10:11" x14ac:dyDescent="0.25">
      <c r="J183" s="26"/>
      <c r="K183" s="26"/>
    </row>
    <row r="184" spans="10:11" x14ac:dyDescent="0.25">
      <c r="J184" s="26"/>
      <c r="K184" s="26"/>
    </row>
    <row r="185" spans="10:11" x14ac:dyDescent="0.25">
      <c r="J185" s="26"/>
      <c r="K185" s="26"/>
    </row>
    <row r="186" spans="10:11" x14ac:dyDescent="0.25">
      <c r="J186" s="26"/>
      <c r="K186" s="26"/>
    </row>
    <row r="187" spans="10:11" x14ac:dyDescent="0.25">
      <c r="J187" s="26"/>
      <c r="K187" s="26"/>
    </row>
    <row r="188" spans="10:11" x14ac:dyDescent="0.25">
      <c r="J188" s="26"/>
      <c r="K188" s="26"/>
    </row>
    <row r="189" spans="10:11" x14ac:dyDescent="0.25">
      <c r="J189" s="26"/>
      <c r="K189" s="26"/>
    </row>
    <row r="190" spans="10:11" x14ac:dyDescent="0.25">
      <c r="J190" s="26"/>
      <c r="K190" s="26"/>
    </row>
    <row r="191" spans="10:11" x14ac:dyDescent="0.25">
      <c r="J191" s="26"/>
      <c r="K191" s="26"/>
    </row>
    <row r="192" spans="10:11" x14ac:dyDescent="0.25">
      <c r="J192" s="26"/>
      <c r="K192" s="26"/>
    </row>
    <row r="193" spans="10:11" x14ac:dyDescent="0.25">
      <c r="J193" s="26"/>
      <c r="K193" s="26"/>
    </row>
    <row r="194" spans="10:11" x14ac:dyDescent="0.25">
      <c r="J194" s="26"/>
      <c r="K194" s="26"/>
    </row>
    <row r="195" spans="10:11" x14ac:dyDescent="0.25">
      <c r="J195" s="26"/>
      <c r="K195" s="26"/>
    </row>
    <row r="196" spans="10:11" x14ac:dyDescent="0.25">
      <c r="J196" s="26"/>
      <c r="K196" s="26"/>
    </row>
    <row r="197" spans="10:11" x14ac:dyDescent="0.25">
      <c r="J197" s="26"/>
      <c r="K197" s="26"/>
    </row>
    <row r="198" spans="10:11" x14ac:dyDescent="0.25">
      <c r="J198" s="26"/>
      <c r="K198" s="26"/>
    </row>
    <row r="199" spans="10:11" x14ac:dyDescent="0.25">
      <c r="J199" s="26"/>
      <c r="K199" s="26"/>
    </row>
    <row r="200" spans="10:11" x14ac:dyDescent="0.25">
      <c r="J200" s="26"/>
      <c r="K200" s="26"/>
    </row>
    <row r="201" spans="10:11" x14ac:dyDescent="0.25">
      <c r="J201" s="26"/>
      <c r="K201" s="26"/>
    </row>
    <row r="202" spans="10:11" x14ac:dyDescent="0.25">
      <c r="J202" s="26"/>
      <c r="K202" s="26"/>
    </row>
    <row r="203" spans="10:11" x14ac:dyDescent="0.25">
      <c r="J203" s="26"/>
      <c r="K203" s="26"/>
    </row>
    <row r="204" spans="10:11" x14ac:dyDescent="0.25">
      <c r="J204" s="26"/>
      <c r="K204" s="26"/>
    </row>
    <row r="205" spans="10:11" x14ac:dyDescent="0.25">
      <c r="J205" s="26"/>
      <c r="K205" s="26"/>
    </row>
    <row r="206" spans="10:11" x14ac:dyDescent="0.25">
      <c r="J206" s="26"/>
      <c r="K206" s="26"/>
    </row>
    <row r="207" spans="10:11" x14ac:dyDescent="0.25">
      <c r="J207" s="26"/>
      <c r="K207" s="26"/>
    </row>
    <row r="208" spans="10:11" x14ac:dyDescent="0.25">
      <c r="J208" s="26"/>
      <c r="K208" s="26"/>
    </row>
    <row r="209" spans="10:11" x14ac:dyDescent="0.25">
      <c r="J209" s="26"/>
      <c r="K209" s="26"/>
    </row>
    <row r="210" spans="10:11" x14ac:dyDescent="0.25">
      <c r="J210" s="26"/>
      <c r="K210" s="26"/>
    </row>
    <row r="211" spans="10:11" x14ac:dyDescent="0.25">
      <c r="J211" s="26"/>
      <c r="K211" s="26"/>
    </row>
    <row r="212" spans="10:11" x14ac:dyDescent="0.25">
      <c r="J212" s="26"/>
      <c r="K212" s="26"/>
    </row>
    <row r="213" spans="10:11" x14ac:dyDescent="0.25">
      <c r="J213" s="26"/>
      <c r="K213" s="26"/>
    </row>
    <row r="214" spans="10:11" x14ac:dyDescent="0.25">
      <c r="J214" s="26"/>
      <c r="K214" s="26"/>
    </row>
    <row r="215" spans="10:11" x14ac:dyDescent="0.25">
      <c r="J215" s="26"/>
      <c r="K215" s="26"/>
    </row>
    <row r="216" spans="10:11" x14ac:dyDescent="0.25">
      <c r="J216" s="26"/>
      <c r="K216" s="26"/>
    </row>
    <row r="217" spans="10:11" x14ac:dyDescent="0.25">
      <c r="J217" s="26"/>
      <c r="K217" s="26"/>
    </row>
    <row r="218" spans="10:11" x14ac:dyDescent="0.25">
      <c r="J218" s="26"/>
      <c r="K218" s="26"/>
    </row>
    <row r="219" spans="10:11" x14ac:dyDescent="0.25">
      <c r="J219" s="26"/>
      <c r="K219" s="26"/>
    </row>
    <row r="220" spans="10:11" x14ac:dyDescent="0.25">
      <c r="J220" s="26"/>
      <c r="K220" s="26"/>
    </row>
    <row r="221" spans="10:11" x14ac:dyDescent="0.25">
      <c r="J221" s="26"/>
      <c r="K221" s="26"/>
    </row>
    <row r="222" spans="10:11" x14ac:dyDescent="0.25">
      <c r="J222" s="26"/>
      <c r="K222" s="26"/>
    </row>
    <row r="223" spans="10:11" x14ac:dyDescent="0.25">
      <c r="J223" s="26"/>
      <c r="K223" s="26"/>
    </row>
    <row r="224" spans="10:11" x14ac:dyDescent="0.25">
      <c r="J224" s="26"/>
      <c r="K224" s="26"/>
    </row>
    <row r="225" spans="10:11" x14ac:dyDescent="0.25">
      <c r="J225" s="26"/>
      <c r="K225" s="26"/>
    </row>
    <row r="226" spans="10:11" x14ac:dyDescent="0.25">
      <c r="J226" s="26"/>
      <c r="K226" s="26"/>
    </row>
    <row r="227" spans="10:11" x14ac:dyDescent="0.25">
      <c r="J227" s="26"/>
      <c r="K227" s="26"/>
    </row>
    <row r="228" spans="10:11" x14ac:dyDescent="0.25">
      <c r="J228" s="26"/>
      <c r="K228" s="26"/>
    </row>
    <row r="229" spans="10:11" x14ac:dyDescent="0.25">
      <c r="J229" s="26"/>
      <c r="K229" s="26"/>
    </row>
    <row r="230" spans="10:11" x14ac:dyDescent="0.25">
      <c r="J230" s="26"/>
      <c r="K230" s="26"/>
    </row>
    <row r="231" spans="10:11" x14ac:dyDescent="0.25">
      <c r="J231" s="26"/>
      <c r="K231" s="26"/>
    </row>
    <row r="232" spans="10:11" x14ac:dyDescent="0.25">
      <c r="J232" s="26"/>
      <c r="K232" s="26"/>
    </row>
    <row r="233" spans="10:11" x14ac:dyDescent="0.25">
      <c r="J233" s="26"/>
      <c r="K233" s="26"/>
    </row>
    <row r="234" spans="10:11" x14ac:dyDescent="0.25">
      <c r="J234" s="26"/>
      <c r="K234" s="26"/>
    </row>
    <row r="235" spans="10:11" x14ac:dyDescent="0.25">
      <c r="J235" s="26"/>
      <c r="K235" s="26"/>
    </row>
    <row r="236" spans="10:11" x14ac:dyDescent="0.25">
      <c r="J236" s="26"/>
      <c r="K236" s="26"/>
    </row>
    <row r="237" spans="10:11" x14ac:dyDescent="0.25">
      <c r="J237" s="26"/>
      <c r="K237" s="26"/>
    </row>
    <row r="238" spans="10:11" x14ac:dyDescent="0.25">
      <c r="J238" s="26"/>
      <c r="K238" s="26"/>
    </row>
    <row r="239" spans="10:11" x14ac:dyDescent="0.25">
      <c r="J239" s="26"/>
      <c r="K239" s="26"/>
    </row>
    <row r="240" spans="10:11" x14ac:dyDescent="0.25">
      <c r="J240" s="26"/>
      <c r="K240" s="26"/>
    </row>
    <row r="241" spans="10:11" x14ac:dyDescent="0.25">
      <c r="J241" s="26"/>
      <c r="K241" s="26"/>
    </row>
    <row r="242" spans="10:11" x14ac:dyDescent="0.25">
      <c r="J242" s="26"/>
      <c r="K242" s="26"/>
    </row>
    <row r="243" spans="10:11" x14ac:dyDescent="0.25">
      <c r="J243" s="26"/>
      <c r="K243" s="26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B1:G351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4.25" x14ac:dyDescent="0.25"/>
  <cols>
    <col min="1" max="1" width="1.875" style="26" customWidth="1"/>
    <col min="2" max="2" width="26.75" style="26" customWidth="1"/>
    <col min="3" max="3" width="21.625" style="26" customWidth="1"/>
    <col min="4" max="4" width="16.25" style="26" customWidth="1"/>
    <col min="5" max="5" width="17.875" style="26" customWidth="1"/>
    <col min="6" max="6" width="13.25" style="26" customWidth="1"/>
    <col min="7" max="7" width="28.625" style="26" customWidth="1"/>
    <col min="8" max="16384" width="9" style="26"/>
  </cols>
  <sheetData>
    <row r="1" spans="2:7" ht="46.5" customHeight="1" x14ac:dyDescent="0.25">
      <c r="B1" s="40" t="s">
        <v>18</v>
      </c>
      <c r="C1" s="41"/>
      <c r="D1" s="41"/>
      <c r="E1" s="41"/>
      <c r="F1" s="41"/>
      <c r="G1" s="41"/>
    </row>
    <row r="2" spans="2:7" ht="25.5" customHeight="1" x14ac:dyDescent="0.25">
      <c r="B2" s="42" t="s">
        <v>19</v>
      </c>
      <c r="C2" s="42" t="s">
        <v>20</v>
      </c>
      <c r="D2" s="42" t="s">
        <v>21</v>
      </c>
      <c r="E2" s="42" t="s">
        <v>22</v>
      </c>
      <c r="F2" s="42" t="s">
        <v>8</v>
      </c>
      <c r="G2" s="42" t="s">
        <v>23</v>
      </c>
    </row>
    <row r="3" spans="2:7" ht="16.5" customHeight="1" x14ac:dyDescent="0.25">
      <c r="B3" s="42" t="s">
        <v>40</v>
      </c>
      <c r="C3" s="42" t="s">
        <v>27</v>
      </c>
      <c r="D3" s="43">
        <v>40</v>
      </c>
      <c r="E3" s="43">
        <v>40</v>
      </c>
      <c r="F3" s="43">
        <f>BudgetDetails[[#This Row],[Arvioidut menot]]-BudgetDetails[[#This Row],[Todelliset menot]]</f>
        <v>0</v>
      </c>
      <c r="G3" s="44">
        <f>BudgetDetails[[#This Row],[Todelliset menot]]</f>
        <v>40</v>
      </c>
    </row>
    <row r="4" spans="2:7" ht="16.5" customHeight="1" x14ac:dyDescent="0.25">
      <c r="B4" s="42" t="s">
        <v>41</v>
      </c>
      <c r="C4" s="42" t="s">
        <v>27</v>
      </c>
      <c r="D4" s="43"/>
      <c r="E4" s="43"/>
      <c r="F4" s="43">
        <f>BudgetDetails[[#This Row],[Arvioidut menot]]-BudgetDetails[[#This Row],[Todelliset menot]]</f>
        <v>0</v>
      </c>
      <c r="G4" s="44">
        <f>BudgetDetails[[#This Row],[Todelliset menot]]</f>
        <v>0</v>
      </c>
    </row>
    <row r="5" spans="2:7" ht="16.5" customHeight="1" x14ac:dyDescent="0.25">
      <c r="B5" s="42" t="s">
        <v>42</v>
      </c>
      <c r="C5" s="42" t="s">
        <v>27</v>
      </c>
      <c r="D5" s="43"/>
      <c r="E5" s="43"/>
      <c r="F5" s="43">
        <f>BudgetDetails[[#This Row],[Arvioidut menot]]-BudgetDetails[[#This Row],[Todelliset menot]]</f>
        <v>0</v>
      </c>
      <c r="G5" s="44">
        <f>BudgetDetails[[#This Row],[Todelliset menot]]</f>
        <v>0</v>
      </c>
    </row>
    <row r="6" spans="2:7" ht="16.5" customHeight="1" x14ac:dyDescent="0.25">
      <c r="B6" s="42" t="s">
        <v>43</v>
      </c>
      <c r="C6" s="42" t="s">
        <v>27</v>
      </c>
      <c r="D6" s="43">
        <v>100</v>
      </c>
      <c r="E6" s="43">
        <v>100</v>
      </c>
      <c r="F6" s="43">
        <f>BudgetDetails[[#This Row],[Arvioidut menot]]-BudgetDetails[[#This Row],[Todelliset menot]]</f>
        <v>0</v>
      </c>
      <c r="G6" s="44">
        <f>BudgetDetails[[#This Row],[Todelliset menot]]</f>
        <v>100</v>
      </c>
    </row>
    <row r="7" spans="2:7" ht="16.5" customHeight="1" x14ac:dyDescent="0.25">
      <c r="B7" s="42" t="s">
        <v>44</v>
      </c>
      <c r="C7" s="42" t="s">
        <v>28</v>
      </c>
      <c r="D7" s="43">
        <v>50</v>
      </c>
      <c r="E7" s="43">
        <v>40</v>
      </c>
      <c r="F7" s="43">
        <f>BudgetDetails[[#This Row],[Arvioidut menot]]-BudgetDetails[[#This Row],[Todelliset menot]]</f>
        <v>10</v>
      </c>
      <c r="G7" s="44">
        <f>BudgetDetails[[#This Row],[Todelliset menot]]</f>
        <v>40</v>
      </c>
    </row>
    <row r="8" spans="2:7" ht="16.5" customHeight="1" x14ac:dyDescent="0.25">
      <c r="B8" s="42" t="s">
        <v>45</v>
      </c>
      <c r="C8" s="42" t="s">
        <v>28</v>
      </c>
      <c r="D8" s="43">
        <v>200</v>
      </c>
      <c r="E8" s="43">
        <v>150</v>
      </c>
      <c r="F8" s="43">
        <f>BudgetDetails[[#This Row],[Arvioidut menot]]-BudgetDetails[[#This Row],[Todelliset menot]]</f>
        <v>50</v>
      </c>
      <c r="G8" s="44">
        <f>BudgetDetails[[#This Row],[Todelliset menot]]</f>
        <v>150</v>
      </c>
    </row>
    <row r="9" spans="2:7" ht="16.5" customHeight="1" x14ac:dyDescent="0.25">
      <c r="B9" s="42" t="s">
        <v>46</v>
      </c>
      <c r="C9" s="42" t="s">
        <v>28</v>
      </c>
      <c r="D9" s="43">
        <v>50</v>
      </c>
      <c r="E9" s="43">
        <v>28</v>
      </c>
      <c r="F9" s="43">
        <f>BudgetDetails[[#This Row],[Arvioidut menot]]-BudgetDetails[[#This Row],[Todelliset menot]]</f>
        <v>22</v>
      </c>
      <c r="G9" s="44">
        <f>BudgetDetails[[#This Row],[Todelliset menot]]</f>
        <v>28</v>
      </c>
    </row>
    <row r="10" spans="2:7" ht="16.5" customHeight="1" x14ac:dyDescent="0.25">
      <c r="B10" s="42" t="s">
        <v>47</v>
      </c>
      <c r="C10" s="42" t="s">
        <v>28</v>
      </c>
      <c r="D10" s="43">
        <v>50</v>
      </c>
      <c r="E10" s="43">
        <v>30</v>
      </c>
      <c r="F10" s="43">
        <f>BudgetDetails[[#This Row],[Arvioidut menot]]-BudgetDetails[[#This Row],[Todelliset menot]]</f>
        <v>20</v>
      </c>
      <c r="G10" s="44">
        <f>BudgetDetails[[#This Row],[Todelliset menot]]</f>
        <v>30</v>
      </c>
    </row>
    <row r="11" spans="2:7" ht="16.5" customHeight="1" x14ac:dyDescent="0.25">
      <c r="B11" s="42" t="s">
        <v>48</v>
      </c>
      <c r="C11" s="42" t="s">
        <v>28</v>
      </c>
      <c r="D11" s="43">
        <v>0</v>
      </c>
      <c r="E11" s="43">
        <v>40</v>
      </c>
      <c r="F11" s="43">
        <f>BudgetDetails[[#This Row],[Arvioidut menot]]-BudgetDetails[[#This Row],[Todelliset menot]]</f>
        <v>-40</v>
      </c>
      <c r="G11" s="44">
        <f>BudgetDetails[[#This Row],[Todelliset menot]]</f>
        <v>40</v>
      </c>
    </row>
    <row r="12" spans="2:7" ht="16.5" customHeight="1" x14ac:dyDescent="0.25">
      <c r="B12" s="42" t="s">
        <v>49</v>
      </c>
      <c r="C12" s="42" t="s">
        <v>28</v>
      </c>
      <c r="D12" s="43">
        <v>20</v>
      </c>
      <c r="E12" s="43">
        <v>50</v>
      </c>
      <c r="F12" s="43">
        <f>BudgetDetails[[#This Row],[Arvioidut menot]]-BudgetDetails[[#This Row],[Todelliset menot]]</f>
        <v>-30</v>
      </c>
      <c r="G12" s="44">
        <f>BudgetDetails[[#This Row],[Todelliset menot]]</f>
        <v>50</v>
      </c>
    </row>
    <row r="13" spans="2:7" ht="16.5" customHeight="1" x14ac:dyDescent="0.25">
      <c r="B13" s="42" t="s">
        <v>50</v>
      </c>
      <c r="C13" s="42" t="s">
        <v>28</v>
      </c>
      <c r="D13" s="43">
        <v>30</v>
      </c>
      <c r="E13" s="43">
        <v>20</v>
      </c>
      <c r="F13" s="43">
        <f>BudgetDetails[[#This Row],[Arvioidut menot]]-BudgetDetails[[#This Row],[Todelliset menot]]</f>
        <v>10</v>
      </c>
      <c r="G13" s="44">
        <f>BudgetDetails[[#This Row],[Todelliset menot]]</f>
        <v>20</v>
      </c>
    </row>
    <row r="14" spans="2:7" ht="16.5" customHeight="1" x14ac:dyDescent="0.25">
      <c r="B14" s="42" t="s">
        <v>51</v>
      </c>
      <c r="C14" s="42" t="s">
        <v>29</v>
      </c>
      <c r="D14" s="43">
        <v>1000</v>
      </c>
      <c r="E14" s="43">
        <v>1200</v>
      </c>
      <c r="F14" s="43">
        <f>BudgetDetails[[#This Row],[Arvioidut menot]]-BudgetDetails[[#This Row],[Todelliset menot]]</f>
        <v>-200</v>
      </c>
      <c r="G14" s="44">
        <f>BudgetDetails[[#This Row],[Todelliset menot]]</f>
        <v>1200</v>
      </c>
    </row>
    <row r="15" spans="2:7" ht="16.5" customHeight="1" x14ac:dyDescent="0.25">
      <c r="B15" s="42" t="s">
        <v>52</v>
      </c>
      <c r="C15" s="42" t="s">
        <v>29</v>
      </c>
      <c r="D15" s="43">
        <v>100</v>
      </c>
      <c r="E15" s="43">
        <v>120</v>
      </c>
      <c r="F15" s="43">
        <f>BudgetDetails[[#This Row],[Arvioidut menot]]-BudgetDetails[[#This Row],[Todelliset menot]]</f>
        <v>-20</v>
      </c>
      <c r="G15" s="44">
        <f>BudgetDetails[[#This Row],[Todelliset menot]]</f>
        <v>120</v>
      </c>
    </row>
    <row r="16" spans="2:7" ht="16.5" customHeight="1" x14ac:dyDescent="0.25">
      <c r="B16" s="42" t="s">
        <v>53</v>
      </c>
      <c r="C16" s="42" t="s">
        <v>30</v>
      </c>
      <c r="D16" s="43">
        <v>75</v>
      </c>
      <c r="E16" s="43">
        <v>100</v>
      </c>
      <c r="F16" s="43">
        <f>BudgetDetails[[#This Row],[Arvioidut menot]]-BudgetDetails[[#This Row],[Todelliset menot]]</f>
        <v>-25</v>
      </c>
      <c r="G16" s="44">
        <f>BudgetDetails[[#This Row],[Todelliset menot]]</f>
        <v>100</v>
      </c>
    </row>
    <row r="17" spans="2:7" ht="16.5" customHeight="1" x14ac:dyDescent="0.25">
      <c r="B17" s="42" t="s">
        <v>54</v>
      </c>
      <c r="C17" s="42" t="s">
        <v>30</v>
      </c>
      <c r="D17" s="43">
        <v>25</v>
      </c>
      <c r="E17" s="43">
        <v>25</v>
      </c>
      <c r="F17" s="43">
        <f>BudgetDetails[[#This Row],[Arvioidut menot]]-BudgetDetails[[#This Row],[Todelliset menot]]</f>
        <v>0</v>
      </c>
      <c r="G17" s="44">
        <f>BudgetDetails[[#This Row],[Todelliset menot]]</f>
        <v>25</v>
      </c>
    </row>
    <row r="18" spans="2:7" ht="16.5" customHeight="1" x14ac:dyDescent="0.25">
      <c r="B18" s="42" t="s">
        <v>55</v>
      </c>
      <c r="C18" s="42" t="s">
        <v>30</v>
      </c>
      <c r="D18" s="43"/>
      <c r="E18" s="43"/>
      <c r="F18" s="43">
        <f>BudgetDetails[[#This Row],[Arvioidut menot]]-BudgetDetails[[#This Row],[Todelliset menot]]</f>
        <v>0</v>
      </c>
      <c r="G18" s="44">
        <f>BudgetDetails[[#This Row],[Todelliset menot]]</f>
        <v>0</v>
      </c>
    </row>
    <row r="19" spans="2:7" ht="16.5" customHeight="1" x14ac:dyDescent="0.25">
      <c r="B19" s="42" t="s">
        <v>56</v>
      </c>
      <c r="C19" s="42" t="s">
        <v>30</v>
      </c>
      <c r="D19" s="43"/>
      <c r="E19" s="43"/>
      <c r="F19" s="43">
        <f>BudgetDetails[[#This Row],[Arvioidut menot]]-BudgetDetails[[#This Row],[Todelliset menot]]</f>
        <v>0</v>
      </c>
      <c r="G19" s="44">
        <f>BudgetDetails[[#This Row],[Todelliset menot]]</f>
        <v>0</v>
      </c>
    </row>
    <row r="20" spans="2:7" ht="16.5" customHeight="1" x14ac:dyDescent="0.25">
      <c r="B20" s="42" t="s">
        <v>57</v>
      </c>
      <c r="C20" s="42" t="s">
        <v>31</v>
      </c>
      <c r="D20" s="43">
        <v>100</v>
      </c>
      <c r="E20" s="43">
        <v>100</v>
      </c>
      <c r="F20" s="43">
        <f>BudgetDetails[[#This Row],[Arvioidut menot]]-BudgetDetails[[#This Row],[Todelliset menot]]</f>
        <v>0</v>
      </c>
      <c r="G20" s="44">
        <f>BudgetDetails[[#This Row],[Todelliset menot]]</f>
        <v>100</v>
      </c>
    </row>
    <row r="21" spans="2:7" ht="16.5" customHeight="1" x14ac:dyDescent="0.25">
      <c r="B21" s="42" t="s">
        <v>58</v>
      </c>
      <c r="C21" s="42" t="s">
        <v>31</v>
      </c>
      <c r="D21" s="43">
        <v>45</v>
      </c>
      <c r="E21" s="43">
        <v>50</v>
      </c>
      <c r="F21" s="43">
        <f>BudgetDetails[[#This Row],[Arvioidut menot]]-BudgetDetails[[#This Row],[Todelliset menot]]</f>
        <v>-5</v>
      </c>
      <c r="G21" s="44">
        <f>BudgetDetails[[#This Row],[Todelliset menot]]</f>
        <v>50</v>
      </c>
    </row>
    <row r="22" spans="2:7" ht="16.5" customHeight="1" x14ac:dyDescent="0.25">
      <c r="B22" s="42" t="s">
        <v>59</v>
      </c>
      <c r="C22" s="42" t="s">
        <v>31</v>
      </c>
      <c r="D22" s="43">
        <v>300</v>
      </c>
      <c r="E22" s="43">
        <v>400</v>
      </c>
      <c r="F22" s="43">
        <f>BudgetDetails[[#This Row],[Arvioidut menot]]-BudgetDetails[[#This Row],[Todelliset menot]]</f>
        <v>-100</v>
      </c>
      <c r="G22" s="44">
        <f>BudgetDetails[[#This Row],[Todelliset menot]]</f>
        <v>400</v>
      </c>
    </row>
    <row r="23" spans="2:7" ht="16.5" customHeight="1" x14ac:dyDescent="0.25">
      <c r="B23" s="42" t="s">
        <v>60</v>
      </c>
      <c r="C23" s="42" t="s">
        <v>31</v>
      </c>
      <c r="D23" s="43">
        <v>200</v>
      </c>
      <c r="E23" s="43"/>
      <c r="F23" s="43">
        <f>BudgetDetails[[#This Row],[Arvioidut menot]]-BudgetDetails[[#This Row],[Todelliset menot]]</f>
        <v>200</v>
      </c>
      <c r="G23" s="44">
        <f>BudgetDetails[[#This Row],[Todelliset menot]]</f>
        <v>0</v>
      </c>
    </row>
    <row r="24" spans="2:7" ht="16.5" customHeight="1" x14ac:dyDescent="0.25">
      <c r="B24" s="42" t="s">
        <v>61</v>
      </c>
      <c r="C24" s="42" t="s">
        <v>31</v>
      </c>
      <c r="D24" s="43">
        <v>200</v>
      </c>
      <c r="E24" s="43">
        <v>150</v>
      </c>
      <c r="F24" s="43">
        <f>BudgetDetails[[#This Row],[Arvioidut menot]]-BudgetDetails[[#This Row],[Todelliset menot]]</f>
        <v>50</v>
      </c>
      <c r="G24" s="44">
        <f>BudgetDetails[[#This Row],[Todelliset menot]]</f>
        <v>150</v>
      </c>
    </row>
    <row r="25" spans="2:7" ht="16.5" customHeight="1" x14ac:dyDescent="0.25">
      <c r="B25" s="42" t="s">
        <v>62</v>
      </c>
      <c r="C25" s="42" t="s">
        <v>31</v>
      </c>
      <c r="D25" s="43">
        <v>1700</v>
      </c>
      <c r="E25" s="43">
        <v>1700</v>
      </c>
      <c r="F25" s="43">
        <f>BudgetDetails[[#This Row],[Arvioidut menot]]-BudgetDetails[[#This Row],[Todelliset menot]]</f>
        <v>0</v>
      </c>
      <c r="G25" s="44">
        <f>BudgetDetails[[#This Row],[Todelliset menot]]</f>
        <v>1700</v>
      </c>
    </row>
    <row r="26" spans="2:7" ht="16.5" customHeight="1" x14ac:dyDescent="0.25">
      <c r="B26" s="42" t="s">
        <v>63</v>
      </c>
      <c r="C26" s="42" t="s">
        <v>31</v>
      </c>
      <c r="D26" s="43"/>
      <c r="E26" s="43"/>
      <c r="F26" s="43">
        <f>BudgetDetails[[#This Row],[Arvioidut menot]]-BudgetDetails[[#This Row],[Todelliset menot]]</f>
        <v>0</v>
      </c>
      <c r="G26" s="44">
        <f>BudgetDetails[[#This Row],[Todelliset menot]]</f>
        <v>0</v>
      </c>
    </row>
    <row r="27" spans="2:7" ht="16.5" customHeight="1" x14ac:dyDescent="0.25">
      <c r="B27" s="42" t="s">
        <v>64</v>
      </c>
      <c r="C27" s="42" t="s">
        <v>31</v>
      </c>
      <c r="D27" s="43">
        <v>100</v>
      </c>
      <c r="E27" s="43">
        <v>100</v>
      </c>
      <c r="F27" s="43">
        <f>BudgetDetails[[#This Row],[Arvioidut menot]]-BudgetDetails[[#This Row],[Todelliset menot]]</f>
        <v>0</v>
      </c>
      <c r="G27" s="44">
        <f>BudgetDetails[[#This Row],[Todelliset menot]]</f>
        <v>100</v>
      </c>
    </row>
    <row r="28" spans="2:7" ht="16.5" customHeight="1" x14ac:dyDescent="0.25">
      <c r="B28" s="42" t="s">
        <v>65</v>
      </c>
      <c r="C28" s="42" t="s">
        <v>31</v>
      </c>
      <c r="D28" s="43">
        <v>60</v>
      </c>
      <c r="E28" s="43">
        <v>60</v>
      </c>
      <c r="F28" s="43">
        <f>BudgetDetails[[#This Row],[Arvioidut menot]]-BudgetDetails[[#This Row],[Todelliset menot]]</f>
        <v>0</v>
      </c>
      <c r="G28" s="44">
        <f>BudgetDetails[[#This Row],[Todelliset menot]]</f>
        <v>60</v>
      </c>
    </row>
    <row r="29" spans="2:7" ht="16.5" customHeight="1" x14ac:dyDescent="0.25">
      <c r="B29" s="42" t="s">
        <v>66</v>
      </c>
      <c r="C29" s="42" t="s">
        <v>31</v>
      </c>
      <c r="D29" s="43">
        <v>35</v>
      </c>
      <c r="E29" s="43">
        <v>39</v>
      </c>
      <c r="F29" s="43">
        <f>BudgetDetails[[#This Row],[Arvioidut menot]]-BudgetDetails[[#This Row],[Todelliset menot]]</f>
        <v>-4</v>
      </c>
      <c r="G29" s="44">
        <f>BudgetDetails[[#This Row],[Todelliset menot]]</f>
        <v>39</v>
      </c>
    </row>
    <row r="30" spans="2:7" ht="16.5" customHeight="1" x14ac:dyDescent="0.25">
      <c r="B30" s="42" t="s">
        <v>67</v>
      </c>
      <c r="C30" s="42" t="s">
        <v>31</v>
      </c>
      <c r="D30" s="43">
        <v>40</v>
      </c>
      <c r="E30" s="43">
        <v>55</v>
      </c>
      <c r="F30" s="43">
        <f>BudgetDetails[[#This Row],[Arvioidut menot]]-BudgetDetails[[#This Row],[Todelliset menot]]</f>
        <v>-15</v>
      </c>
      <c r="G30" s="44">
        <f>BudgetDetails[[#This Row],[Todelliset menot]]</f>
        <v>55</v>
      </c>
    </row>
    <row r="31" spans="2:7" ht="16.5" customHeight="1" x14ac:dyDescent="0.25">
      <c r="B31" s="42" t="s">
        <v>68</v>
      </c>
      <c r="C31" s="42" t="s">
        <v>31</v>
      </c>
      <c r="D31" s="43">
        <v>25</v>
      </c>
      <c r="E31" s="43">
        <v>22</v>
      </c>
      <c r="F31" s="43">
        <f>BudgetDetails[[#This Row],[Arvioidut menot]]-BudgetDetails[[#This Row],[Todelliset menot]]</f>
        <v>3</v>
      </c>
      <c r="G31" s="44">
        <f>BudgetDetails[[#This Row],[Todelliset menot]]</f>
        <v>22</v>
      </c>
    </row>
    <row r="32" spans="2:7" ht="16.5" customHeight="1" x14ac:dyDescent="0.25">
      <c r="B32" s="42" t="s">
        <v>69</v>
      </c>
      <c r="C32" s="42" t="s">
        <v>31</v>
      </c>
      <c r="D32" s="43">
        <v>25</v>
      </c>
      <c r="E32" s="43">
        <v>26</v>
      </c>
      <c r="F32" s="43">
        <f>BudgetDetails[[#This Row],[Arvioidut menot]]-BudgetDetails[[#This Row],[Todelliset menot]]</f>
        <v>-1</v>
      </c>
      <c r="G32" s="44">
        <f>BudgetDetails[[#This Row],[Todelliset menot]]</f>
        <v>26</v>
      </c>
    </row>
    <row r="33" spans="2:7" ht="16.5" customHeight="1" x14ac:dyDescent="0.25">
      <c r="B33" s="42" t="s">
        <v>70</v>
      </c>
      <c r="C33" s="42" t="s">
        <v>32</v>
      </c>
      <c r="D33" s="43">
        <v>400</v>
      </c>
      <c r="E33" s="43">
        <v>400</v>
      </c>
      <c r="F33" s="43">
        <f>BudgetDetails[[#This Row],[Arvioidut menot]]-BudgetDetails[[#This Row],[Todelliset menot]]</f>
        <v>0</v>
      </c>
      <c r="G33" s="44">
        <f>BudgetDetails[[#This Row],[Todelliset menot]]</f>
        <v>400</v>
      </c>
    </row>
    <row r="34" spans="2:7" ht="16.5" customHeight="1" x14ac:dyDescent="0.25">
      <c r="B34" s="42" t="s">
        <v>71</v>
      </c>
      <c r="C34" s="42" t="s">
        <v>32</v>
      </c>
      <c r="D34" s="43">
        <v>400</v>
      </c>
      <c r="E34" s="43">
        <v>400</v>
      </c>
      <c r="F34" s="43">
        <f>BudgetDetails[[#This Row],[Arvioidut menot]]-BudgetDetails[[#This Row],[Todelliset menot]]</f>
        <v>0</v>
      </c>
      <c r="G34" s="44">
        <f>BudgetDetails[[#This Row],[Todelliset menot]]</f>
        <v>400</v>
      </c>
    </row>
    <row r="35" spans="2:7" ht="16.5" customHeight="1" x14ac:dyDescent="0.25">
      <c r="B35" s="42" t="s">
        <v>72</v>
      </c>
      <c r="C35" s="42" t="s">
        <v>32</v>
      </c>
      <c r="D35" s="43">
        <v>100</v>
      </c>
      <c r="E35" s="43">
        <v>100</v>
      </c>
      <c r="F35" s="43">
        <f>BudgetDetails[[#This Row],[Arvioidut menot]]-BudgetDetails[[#This Row],[Todelliset menot]]</f>
        <v>0</v>
      </c>
      <c r="G35" s="44">
        <f>BudgetDetails[[#This Row],[Todelliset menot]]</f>
        <v>100</v>
      </c>
    </row>
    <row r="36" spans="2:7" ht="16.5" customHeight="1" x14ac:dyDescent="0.25">
      <c r="B36" s="42" t="s">
        <v>73</v>
      </c>
      <c r="C36" s="42" t="s">
        <v>33</v>
      </c>
      <c r="D36" s="43">
        <v>200</v>
      </c>
      <c r="E36" s="43">
        <v>200</v>
      </c>
      <c r="F36" s="43">
        <f>BudgetDetails[[#This Row],[Arvioidut menot]]-BudgetDetails[[#This Row],[Todelliset menot]]</f>
        <v>0</v>
      </c>
      <c r="G36" s="44">
        <f>BudgetDetails[[#This Row],[Todelliset menot]]</f>
        <v>200</v>
      </c>
    </row>
    <row r="37" spans="2:7" ht="16.5" customHeight="1" x14ac:dyDescent="0.25">
      <c r="B37" s="42" t="s">
        <v>74</v>
      </c>
      <c r="C37" s="42" t="s">
        <v>33</v>
      </c>
      <c r="D37" s="43"/>
      <c r="E37" s="43"/>
      <c r="F37" s="43">
        <f>BudgetDetails[[#This Row],[Arvioidut menot]]-BudgetDetails[[#This Row],[Todelliset menot]]</f>
        <v>0</v>
      </c>
      <c r="G37" s="44">
        <f>BudgetDetails[[#This Row],[Todelliset menot]]</f>
        <v>0</v>
      </c>
    </row>
    <row r="38" spans="2:7" ht="16.5" customHeight="1" x14ac:dyDescent="0.25">
      <c r="B38" s="42" t="s">
        <v>75</v>
      </c>
      <c r="C38" s="42" t="s">
        <v>33</v>
      </c>
      <c r="D38" s="43"/>
      <c r="E38" s="43"/>
      <c r="F38" s="43">
        <f>BudgetDetails[[#This Row],[Arvioidut menot]]-BudgetDetails[[#This Row],[Todelliset menot]]</f>
        <v>0</v>
      </c>
      <c r="G38" s="44">
        <f>BudgetDetails[[#This Row],[Todelliset menot]]</f>
        <v>0</v>
      </c>
    </row>
    <row r="39" spans="2:7" ht="16.5" customHeight="1" x14ac:dyDescent="0.25">
      <c r="B39" s="42" t="s">
        <v>76</v>
      </c>
      <c r="C39" s="42" t="s">
        <v>33</v>
      </c>
      <c r="D39" s="43"/>
      <c r="E39" s="43"/>
      <c r="F39" s="43">
        <f>BudgetDetails[[#This Row],[Arvioidut menot]]-BudgetDetails[[#This Row],[Todelliset menot]]</f>
        <v>0</v>
      </c>
      <c r="G39" s="44">
        <f>BudgetDetails[[#This Row],[Todelliset menot]]</f>
        <v>0</v>
      </c>
    </row>
    <row r="40" spans="2:7" ht="16.5" customHeight="1" x14ac:dyDescent="0.25">
      <c r="B40" s="42" t="s">
        <v>77</v>
      </c>
      <c r="C40" s="42" t="s">
        <v>33</v>
      </c>
      <c r="D40" s="43"/>
      <c r="E40" s="43"/>
      <c r="F40" s="43">
        <f>BudgetDetails[[#This Row],[Arvioidut menot]]-BudgetDetails[[#This Row],[Todelliset menot]]</f>
        <v>0</v>
      </c>
      <c r="G40" s="44">
        <f>BudgetDetails[[#This Row],[Todelliset menot]]</f>
        <v>0</v>
      </c>
    </row>
    <row r="41" spans="2:7" ht="16.5" customHeight="1" x14ac:dyDescent="0.25">
      <c r="B41" s="42" t="s">
        <v>78</v>
      </c>
      <c r="C41" s="42" t="s">
        <v>34</v>
      </c>
      <c r="D41" s="43">
        <v>150</v>
      </c>
      <c r="E41" s="43">
        <v>140</v>
      </c>
      <c r="F41" s="43">
        <f>BudgetDetails[[#This Row],[Arvioidut menot]]-BudgetDetails[[#This Row],[Todelliset menot]]</f>
        <v>10</v>
      </c>
      <c r="G41" s="44">
        <f>BudgetDetails[[#This Row],[Todelliset menot]]</f>
        <v>140</v>
      </c>
    </row>
    <row r="42" spans="2:7" ht="16.5" customHeight="1" x14ac:dyDescent="0.25">
      <c r="B42" s="42" t="s">
        <v>79</v>
      </c>
      <c r="C42" s="42" t="s">
        <v>34</v>
      </c>
      <c r="D42" s="43"/>
      <c r="E42" s="43"/>
      <c r="F42" s="43">
        <f>BudgetDetails[[#This Row],[Arvioidut menot]]-BudgetDetails[[#This Row],[Todelliset menot]]</f>
        <v>0</v>
      </c>
      <c r="G42" s="44">
        <f>BudgetDetails[[#This Row],[Todelliset menot]]</f>
        <v>0</v>
      </c>
    </row>
    <row r="43" spans="2:7" ht="16.5" customHeight="1" x14ac:dyDescent="0.25">
      <c r="B43" s="42" t="s">
        <v>80</v>
      </c>
      <c r="C43" s="42" t="s">
        <v>34</v>
      </c>
      <c r="D43" s="43"/>
      <c r="E43" s="43"/>
      <c r="F43" s="43">
        <f>BudgetDetails[[#This Row],[Arvioidut menot]]-BudgetDetails[[#This Row],[Todelliset menot]]</f>
        <v>0</v>
      </c>
      <c r="G43" s="44">
        <f>BudgetDetails[[#This Row],[Todelliset menot]]</f>
        <v>0</v>
      </c>
    </row>
    <row r="44" spans="2:7" ht="16.5" customHeight="1" x14ac:dyDescent="0.25">
      <c r="B44" s="42" t="s">
        <v>81</v>
      </c>
      <c r="C44" s="42" t="s">
        <v>34</v>
      </c>
      <c r="D44" s="43"/>
      <c r="E44" s="43"/>
      <c r="F44" s="43">
        <f>BudgetDetails[[#This Row],[Arvioidut menot]]-BudgetDetails[[#This Row],[Todelliset menot]]</f>
        <v>0</v>
      </c>
      <c r="G44" s="44">
        <f>BudgetDetails[[#This Row],[Todelliset menot]]</f>
        <v>0</v>
      </c>
    </row>
    <row r="45" spans="2:7" ht="16.5" customHeight="1" x14ac:dyDescent="0.25">
      <c r="B45" s="42" t="s">
        <v>41</v>
      </c>
      <c r="C45" s="42" t="s">
        <v>34</v>
      </c>
      <c r="D45" s="43"/>
      <c r="E45" s="43"/>
      <c r="F45" s="43">
        <f>BudgetDetails[[#This Row],[Arvioidut menot]]-BudgetDetails[[#This Row],[Todelliset menot]]</f>
        <v>0</v>
      </c>
      <c r="G45" s="44">
        <f>BudgetDetails[[#This Row],[Todelliset menot]]</f>
        <v>0</v>
      </c>
    </row>
    <row r="46" spans="2:7" ht="16.5" customHeight="1" x14ac:dyDescent="0.25">
      <c r="B46" s="42" t="s">
        <v>29</v>
      </c>
      <c r="C46" s="42" t="s">
        <v>35</v>
      </c>
      <c r="D46" s="43">
        <v>150</v>
      </c>
      <c r="E46" s="43">
        <v>75</v>
      </c>
      <c r="F46" s="43">
        <f>BudgetDetails[[#This Row],[Arvioidut menot]]-BudgetDetails[[#This Row],[Todelliset menot]]</f>
        <v>75</v>
      </c>
      <c r="G46" s="44">
        <f>BudgetDetails[[#This Row],[Todelliset menot]]</f>
        <v>75</v>
      </c>
    </row>
    <row r="47" spans="2:7" ht="16.5" customHeight="1" x14ac:dyDescent="0.25">
      <c r="B47" s="42" t="s">
        <v>82</v>
      </c>
      <c r="C47" s="42" t="s">
        <v>35</v>
      </c>
      <c r="D47" s="43">
        <v>20</v>
      </c>
      <c r="E47" s="43">
        <v>25</v>
      </c>
      <c r="F47" s="43">
        <f>BudgetDetails[[#This Row],[Arvioidut menot]]-BudgetDetails[[#This Row],[Todelliset menot]]</f>
        <v>-5</v>
      </c>
      <c r="G47" s="44">
        <f>BudgetDetails[[#This Row],[Todelliset menot]]</f>
        <v>25</v>
      </c>
    </row>
    <row r="48" spans="2:7" ht="16.5" customHeight="1" x14ac:dyDescent="0.25">
      <c r="B48" s="42" t="s">
        <v>41</v>
      </c>
      <c r="C48" s="42" t="s">
        <v>35</v>
      </c>
      <c r="D48" s="43"/>
      <c r="E48" s="43"/>
      <c r="F48" s="43">
        <f>BudgetDetails[[#This Row],[Arvioidut menot]]-BudgetDetails[[#This Row],[Todelliset menot]]</f>
        <v>0</v>
      </c>
      <c r="G48" s="44">
        <f>BudgetDetails[[#This Row],[Todelliset menot]]</f>
        <v>0</v>
      </c>
    </row>
    <row r="49" spans="2:7" ht="16.5" customHeight="1" x14ac:dyDescent="0.25">
      <c r="B49" s="42" t="s">
        <v>83</v>
      </c>
      <c r="C49" s="42" t="s">
        <v>35</v>
      </c>
      <c r="D49" s="43"/>
      <c r="E49" s="43"/>
      <c r="F49" s="43">
        <f>BudgetDetails[[#This Row],[Arvioidut menot]]-BudgetDetails[[#This Row],[Todelliset menot]]</f>
        <v>0</v>
      </c>
      <c r="G49" s="44">
        <f>BudgetDetails[[#This Row],[Todelliset menot]]</f>
        <v>0</v>
      </c>
    </row>
    <row r="50" spans="2:7" ht="16.5" customHeight="1" x14ac:dyDescent="0.25">
      <c r="B50" s="42" t="s">
        <v>84</v>
      </c>
      <c r="C50" s="42" t="s">
        <v>36</v>
      </c>
      <c r="D50" s="43">
        <v>200</v>
      </c>
      <c r="E50" s="43">
        <v>200</v>
      </c>
      <c r="F50" s="43">
        <f>BudgetDetails[[#This Row],[Arvioidut menot]]-BudgetDetails[[#This Row],[Todelliset menot]]</f>
        <v>0</v>
      </c>
      <c r="G50" s="44">
        <f>BudgetDetails[[#This Row],[Todelliset menot]]</f>
        <v>200</v>
      </c>
    </row>
    <row r="51" spans="2:7" ht="16.5" customHeight="1" x14ac:dyDescent="0.25">
      <c r="B51" s="42" t="s">
        <v>85</v>
      </c>
      <c r="C51" s="42" t="s">
        <v>36</v>
      </c>
      <c r="D51" s="43"/>
      <c r="E51" s="43"/>
      <c r="F51" s="43">
        <f>BudgetDetails[[#This Row],[Arvioidut menot]]-BudgetDetails[[#This Row],[Todelliset menot]]</f>
        <v>0</v>
      </c>
      <c r="G51" s="44">
        <f>BudgetDetails[[#This Row],[Todelliset menot]]</f>
        <v>0</v>
      </c>
    </row>
    <row r="52" spans="2:7" ht="16.5" customHeight="1" x14ac:dyDescent="0.25">
      <c r="B52" s="42" t="s">
        <v>86</v>
      </c>
      <c r="C52" s="42" t="s">
        <v>37</v>
      </c>
      <c r="D52" s="43">
        <v>300</v>
      </c>
      <c r="E52" s="43">
        <v>300</v>
      </c>
      <c r="F52" s="43">
        <f>BudgetDetails[[#This Row],[Arvioidut menot]]-BudgetDetails[[#This Row],[Todelliset menot]]</f>
        <v>0</v>
      </c>
      <c r="G52" s="44">
        <f>BudgetDetails[[#This Row],[Todelliset menot]]</f>
        <v>300</v>
      </c>
    </row>
    <row r="53" spans="2:7" ht="16.5" customHeight="1" x14ac:dyDescent="0.25">
      <c r="B53" s="42" t="s">
        <v>87</v>
      </c>
      <c r="C53" s="42" t="s">
        <v>37</v>
      </c>
      <c r="D53" s="43"/>
      <c r="E53" s="43"/>
      <c r="F53" s="43">
        <f>BudgetDetails[[#This Row],[Arvioidut menot]]-BudgetDetails[[#This Row],[Todelliset menot]]</f>
        <v>0</v>
      </c>
      <c r="G53" s="44">
        <f>BudgetDetails[[#This Row],[Todelliset menot]]</f>
        <v>0</v>
      </c>
    </row>
    <row r="54" spans="2:7" ht="16.5" customHeight="1" x14ac:dyDescent="0.25">
      <c r="B54" s="42" t="s">
        <v>88</v>
      </c>
      <c r="C54" s="42" t="s">
        <v>37</v>
      </c>
      <c r="D54" s="43"/>
      <c r="E54" s="43"/>
      <c r="F54" s="43">
        <f>BudgetDetails[[#This Row],[Arvioidut menot]]-BudgetDetails[[#This Row],[Todelliset menot]]</f>
        <v>0</v>
      </c>
      <c r="G54" s="44">
        <f>BudgetDetails[[#This Row],[Todelliset menot]]</f>
        <v>0</v>
      </c>
    </row>
    <row r="55" spans="2:7" ht="16.5" customHeight="1" x14ac:dyDescent="0.25">
      <c r="B55" s="42" t="s">
        <v>89</v>
      </c>
      <c r="C55" s="42" t="s">
        <v>38</v>
      </c>
      <c r="D55" s="43">
        <v>100</v>
      </c>
      <c r="E55" s="43">
        <v>150</v>
      </c>
      <c r="F55" s="43">
        <f>BudgetDetails[[#This Row],[Arvioidut menot]]-BudgetDetails[[#This Row],[Todelliset menot]]</f>
        <v>-50</v>
      </c>
      <c r="G55" s="44">
        <f>BudgetDetails[[#This Row],[Todelliset menot]]</f>
        <v>150</v>
      </c>
    </row>
    <row r="56" spans="2:7" ht="16.5" customHeight="1" x14ac:dyDescent="0.25">
      <c r="B56" s="42" t="s">
        <v>90</v>
      </c>
      <c r="C56" s="42" t="s">
        <v>38</v>
      </c>
      <c r="D56" s="43">
        <v>450</v>
      </c>
      <c r="E56" s="43">
        <v>400</v>
      </c>
      <c r="F56" s="43">
        <f>BudgetDetails[[#This Row],[Arvioidut menot]]-BudgetDetails[[#This Row],[Todelliset menot]]</f>
        <v>50</v>
      </c>
      <c r="G56" s="44">
        <f>BudgetDetails[[#This Row],[Todelliset menot]]</f>
        <v>400</v>
      </c>
    </row>
    <row r="57" spans="2:7" ht="16.5" customHeight="1" x14ac:dyDescent="0.25">
      <c r="B57" s="42" t="s">
        <v>32</v>
      </c>
      <c r="C57" s="42" t="s">
        <v>38</v>
      </c>
      <c r="D57" s="43">
        <v>300</v>
      </c>
      <c r="E57" s="43">
        <v>300</v>
      </c>
      <c r="F57" s="43">
        <f>BudgetDetails[[#This Row],[Arvioidut menot]]-BudgetDetails[[#This Row],[Todelliset menot]]</f>
        <v>0</v>
      </c>
      <c r="G57" s="44">
        <f>BudgetDetails[[#This Row],[Todelliset menot]]</f>
        <v>300</v>
      </c>
    </row>
    <row r="58" spans="2:7" ht="16.5" customHeight="1" x14ac:dyDescent="0.25">
      <c r="B58" s="42" t="s">
        <v>91</v>
      </c>
      <c r="C58" s="42" t="s">
        <v>38</v>
      </c>
      <c r="D58" s="43">
        <v>25</v>
      </c>
      <c r="E58" s="43">
        <v>25</v>
      </c>
      <c r="F58" s="43">
        <f>BudgetDetails[[#This Row],[Arvioidut menot]]-BudgetDetails[[#This Row],[Todelliset menot]]</f>
        <v>0</v>
      </c>
      <c r="G58" s="44">
        <f>BudgetDetails[[#This Row],[Todelliset menot]]</f>
        <v>25</v>
      </c>
    </row>
    <row r="59" spans="2:7" ht="16.5" customHeight="1" x14ac:dyDescent="0.25">
      <c r="B59" s="42" t="s">
        <v>61</v>
      </c>
      <c r="C59" s="42" t="s">
        <v>38</v>
      </c>
      <c r="D59" s="43">
        <v>100</v>
      </c>
      <c r="E59" s="43">
        <v>50</v>
      </c>
      <c r="F59" s="43">
        <f>BudgetDetails[[#This Row],[Arvioidut menot]]-BudgetDetails[[#This Row],[Todelliset menot]]</f>
        <v>50</v>
      </c>
      <c r="G59" s="44">
        <f>BudgetDetails[[#This Row],[Todelliset menot]]</f>
        <v>50</v>
      </c>
    </row>
    <row r="60" spans="2:7" ht="16.5" customHeight="1" x14ac:dyDescent="0.25">
      <c r="B60" s="42" t="s">
        <v>92</v>
      </c>
      <c r="C60" s="42" t="s">
        <v>38</v>
      </c>
      <c r="D60" s="43"/>
      <c r="E60" s="43"/>
      <c r="F60" s="43">
        <f>BudgetDetails[[#This Row],[Arvioidut menot]]-BudgetDetails[[#This Row],[Todelliset menot]]</f>
        <v>0</v>
      </c>
      <c r="G60" s="44">
        <f>BudgetDetails[[#This Row],[Todelliset menot]]</f>
        <v>0</v>
      </c>
    </row>
    <row r="61" spans="2:7" ht="16.5" customHeight="1" x14ac:dyDescent="0.25">
      <c r="B61" s="42" t="s">
        <v>93</v>
      </c>
      <c r="C61" s="42" t="s">
        <v>38</v>
      </c>
      <c r="D61" s="43">
        <v>450</v>
      </c>
      <c r="E61" s="43">
        <v>450</v>
      </c>
      <c r="F61" s="43">
        <f>BudgetDetails[[#This Row],[Arvioidut menot]]-BudgetDetails[[#This Row],[Todelliset menot]]</f>
        <v>0</v>
      </c>
      <c r="G61" s="44">
        <f>BudgetDetails[[#This Row],[Todelliset menot]]</f>
        <v>450</v>
      </c>
    </row>
    <row r="62" spans="2:7" ht="16.5" customHeight="1" x14ac:dyDescent="0.25">
      <c r="B62" s="26" t="s">
        <v>94</v>
      </c>
      <c r="D62" s="28">
        <f>SUBTOTAL(109,BudgetDetails[Arvioidut menot])</f>
        <v>7915</v>
      </c>
      <c r="E62" s="28">
        <f>SUBTOTAL(109,BudgetDetails[Todelliset menot])</f>
        <v>7860</v>
      </c>
      <c r="F62" s="28">
        <f>SUBTOTAL(109,BudgetDetails[Erotus])</f>
        <v>55</v>
      </c>
      <c r="G62" s="45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24" priority="15">
      <formula>F3&lt;0</formula>
    </cfRule>
  </conditionalFormatting>
  <dataValidations count="2">
    <dataValidation type="list" allowBlank="1" showInputMessage="1" errorTitle="Invalid Data" error="If you need to add a new category to this list, you can add new list items to the Budget Category Lookup column on the worksheet named Lookup Lists." sqref="C3:C4 C6:C61">
      <formula1>BudgetCategory</formula1>
    </dataValidation>
    <dataValidation type="list" allowBlank="1" showInputMessage="1" errorTitle="Virheelliset tiedot" error="Jos haluat lisätä luetteloon uuden luokan, voit lisätä Hakuluettelot nimisen laskentataulukon Budjettiluokan haku -sarakkeeseen uusia luettelokohteita." sqref="C5">
      <formula1>BudgetCategory</formula1>
    </dataValidation>
  </dataValidations>
  <pageMargins left="0.5" right="0.5" top="0.75" bottom="0.75" header="0.3" footer="0.3"/>
  <pageSetup scale="7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</sheetPr>
  <dimension ref="B1:E15"/>
  <sheetViews>
    <sheetView showGridLines="0" workbookViewId="0"/>
  </sheetViews>
  <sheetFormatPr defaultRowHeight="14.25" x14ac:dyDescent="0.25"/>
  <cols>
    <col min="1" max="1" width="2" style="26" customWidth="1"/>
    <col min="2" max="2" width="20" style="26" customWidth="1"/>
    <col min="3" max="3" width="13.625" style="26" customWidth="1"/>
    <col min="4" max="4" width="4.5" style="26" customWidth="1"/>
    <col min="5" max="5" width="30" style="26" customWidth="1"/>
    <col min="6" max="16384" width="9" style="26"/>
  </cols>
  <sheetData>
    <row r="1" spans="2:5" ht="23.25" customHeight="1" x14ac:dyDescent="0.25">
      <c r="B1" s="46" t="s">
        <v>24</v>
      </c>
      <c r="E1" s="46" t="s">
        <v>25</v>
      </c>
    </row>
    <row r="2" spans="2:5" ht="15" customHeight="1" x14ac:dyDescent="0.25">
      <c r="B2" s="47" t="s">
        <v>20</v>
      </c>
      <c r="C2" s="48" t="s">
        <v>39</v>
      </c>
      <c r="E2" s="26" t="s">
        <v>26</v>
      </c>
    </row>
    <row r="3" spans="2:5" ht="16.5" customHeight="1" x14ac:dyDescent="0.25">
      <c r="B3" s="49" t="s">
        <v>27</v>
      </c>
      <c r="C3" s="51">
        <v>140</v>
      </c>
      <c r="E3" s="26" t="s">
        <v>27</v>
      </c>
    </row>
    <row r="4" spans="2:5" ht="16.5" customHeight="1" x14ac:dyDescent="0.25">
      <c r="B4" s="49" t="s">
        <v>28</v>
      </c>
      <c r="C4" s="51">
        <v>358</v>
      </c>
      <c r="E4" s="26" t="s">
        <v>28</v>
      </c>
    </row>
    <row r="5" spans="2:5" ht="16.5" customHeight="1" x14ac:dyDescent="0.25">
      <c r="B5" s="49" t="s">
        <v>29</v>
      </c>
      <c r="C5" s="51">
        <v>1320</v>
      </c>
      <c r="E5" s="26" t="s">
        <v>29</v>
      </c>
    </row>
    <row r="6" spans="2:5" ht="16.5" customHeight="1" x14ac:dyDescent="0.25">
      <c r="B6" s="49" t="s">
        <v>30</v>
      </c>
      <c r="C6" s="51">
        <v>125</v>
      </c>
      <c r="E6" s="26" t="s">
        <v>30</v>
      </c>
    </row>
    <row r="7" spans="2:5" ht="16.5" customHeight="1" x14ac:dyDescent="0.25">
      <c r="B7" s="49" t="s">
        <v>31</v>
      </c>
      <c r="C7" s="51">
        <v>2702</v>
      </c>
      <c r="E7" s="26" t="s">
        <v>31</v>
      </c>
    </row>
    <row r="8" spans="2:5" ht="16.5" customHeight="1" x14ac:dyDescent="0.25">
      <c r="B8" s="49" t="s">
        <v>32</v>
      </c>
      <c r="C8" s="51">
        <v>900</v>
      </c>
      <c r="E8" s="26" t="s">
        <v>32</v>
      </c>
    </row>
    <row r="9" spans="2:5" ht="16.5" customHeight="1" x14ac:dyDescent="0.25">
      <c r="B9" s="49" t="s">
        <v>33</v>
      </c>
      <c r="C9" s="51">
        <v>200</v>
      </c>
      <c r="E9" s="26" t="s">
        <v>33</v>
      </c>
    </row>
    <row r="10" spans="2:5" ht="16.5" customHeight="1" x14ac:dyDescent="0.25">
      <c r="B10" s="49" t="s">
        <v>34</v>
      </c>
      <c r="C10" s="51">
        <v>140</v>
      </c>
      <c r="E10" s="26" t="s">
        <v>34</v>
      </c>
    </row>
    <row r="11" spans="2:5" ht="16.5" customHeight="1" x14ac:dyDescent="0.25">
      <c r="B11" s="49" t="s">
        <v>35</v>
      </c>
      <c r="C11" s="51">
        <v>100</v>
      </c>
      <c r="E11" s="26" t="s">
        <v>35</v>
      </c>
    </row>
    <row r="12" spans="2:5" ht="16.5" customHeight="1" x14ac:dyDescent="0.25">
      <c r="B12" s="49" t="s">
        <v>36</v>
      </c>
      <c r="C12" s="51">
        <v>200</v>
      </c>
      <c r="E12" s="26" t="s">
        <v>36</v>
      </c>
    </row>
    <row r="13" spans="2:5" ht="16.5" customHeight="1" x14ac:dyDescent="0.25">
      <c r="B13" s="49" t="s">
        <v>37</v>
      </c>
      <c r="C13" s="51">
        <v>300</v>
      </c>
      <c r="E13" s="26" t="s">
        <v>37</v>
      </c>
    </row>
    <row r="14" spans="2:5" ht="16.5" customHeight="1" x14ac:dyDescent="0.25">
      <c r="B14" s="49" t="s">
        <v>38</v>
      </c>
      <c r="C14" s="51">
        <v>1375</v>
      </c>
      <c r="E14" s="26" t="s">
        <v>38</v>
      </c>
    </row>
    <row r="15" spans="2:5" ht="16.5" customHeight="1" x14ac:dyDescent="0.25">
      <c r="B15" s="49" t="s">
        <v>0</v>
      </c>
      <c r="C15" s="51">
        <v>7860</v>
      </c>
    </row>
  </sheetData>
  <pageMargins left="0.7" right="0.7" top="0.75" bottom="0.75" header="0.3" footer="0.3"/>
  <pageSetup orientation="portrait" verticalDpi="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856624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>Complete</EditorialStatus>
    <Markets xmlns="fed321ae-6156-42a7-960a-52334cae8eeb"/>
    <OriginAsset xmlns="fed321ae-6156-42a7-960a-52334cae8eeb" xsi:nil="true"/>
    <AssetStart xmlns="fed321ae-6156-42a7-960a-52334cae8eeb">2012-09-19T11:17:00+00:00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408837</Value>
    </PublishStatusLookup>
    <APAuthor xmlns="fed321ae-6156-42a7-960a-52334cae8eeb">
      <UserInfo>
        <DisplayName>REDMOND\matthos</DisplayName>
        <AccountId>59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false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Spreadsheet Template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TP103458069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Props1.xml><?xml version="1.0" encoding="utf-8"?>
<ds:datastoreItem xmlns:ds="http://schemas.openxmlformats.org/officeDocument/2006/customXml" ds:itemID="{108D0A2A-509A-4E95-9A40-5121648DFE6E}"/>
</file>

<file path=customXml/itemProps2.xml><?xml version="1.0" encoding="utf-8"?>
<ds:datastoreItem xmlns:ds="http://schemas.openxmlformats.org/officeDocument/2006/customXml" ds:itemID="{93A4E765-02FA-453D-97A4-F618C367AE5D}"/>
</file>

<file path=customXml/itemProps3.xml><?xml version="1.0" encoding="utf-8"?>
<ds:datastoreItem xmlns:ds="http://schemas.openxmlformats.org/officeDocument/2006/customXml" ds:itemID="{268F650D-B68A-4B70-A9EC-600756FE90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Kuukausibudjettiraportti</vt:lpstr>
      <vt:lpstr>Kuukausimenot</vt:lpstr>
      <vt:lpstr>Lisätiedot</vt:lpstr>
      <vt:lpstr>BudgetCategory</vt:lpstr>
      <vt:lpstr>Kuukausibudjettiraportti!Tulostusotsikot</vt:lpstr>
      <vt:lpstr>Kuukausimenot!Tulostusotsikot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Kanokwan Ngasuwan</cp:lastModifiedBy>
  <dcterms:created xsi:type="dcterms:W3CDTF">2012-09-17T22:15:54Z</dcterms:created>
  <dcterms:modified xsi:type="dcterms:W3CDTF">2012-12-19T08:51:22Z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