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Opiskelijaluettelo" sheetId="2" r:id="rId1"/>
    <sheet name="Kurssin osallistujat" sheetId="1" r:id="rId2"/>
    <sheet name="Opiskelijan tiedot" sheetId="5" r:id="rId3"/>
  </sheets>
  <definedNames>
    <definedName name="Opiskelijaluettelo">Opiskelijat[OPISKELIJAN NIMI]</definedName>
    <definedName name="OpiskelijanNimi">'Opiskelijan tiedot'!$D$5</definedName>
    <definedName name="Otsikko1">Opiskelijat[[#Headers],[OPISKELIJAN NIMI]]</definedName>
    <definedName name="Otsikko2">_Opiskelijaluettelo[[#Headers],[OPISKELIJAN NIMI]]</definedName>
    <definedName name="RiviotsikonAlue1..D13">'Opiskelijan tiedot'!$C$5</definedName>
    <definedName name="RiviotsikonAlue1..D6">'Kurssin osallistujat'!$C$4</definedName>
    <definedName name="RiviotsikonAlue2..F5">'Kurssin osallistujat'!$E$4</definedName>
    <definedName name="_xlnm.Print_Titles" localSheetId="0">Opiskelijaluettelo!$1:$4</definedName>
  </definedNames>
  <calcPr calcId="162913"/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<sst xmlns="http://schemas.openxmlformats.org/spreadsheetml/2006/main" count="86" uniqueCount="45">
  <si>
    <t>Opiskelijaluettelo</t>
  </si>
  <si>
    <t>OPISKELIJAN NIMI</t>
  </si>
  <si>
    <t>Nimi 1</t>
  </si>
  <si>
    <t>Nimi 2</t>
  </si>
  <si>
    <t>Nimi 3</t>
  </si>
  <si>
    <t>Nimi 4</t>
  </si>
  <si>
    <t>SÄHKÖPOSTI</t>
  </si>
  <si>
    <t>Sähköpostiosoite</t>
  </si>
  <si>
    <t>SIIRRY KURSSIN OSALLISTUJIIN</t>
  </si>
  <si>
    <t>SIIRRY OPISKELIJAN TIETOIHIN</t>
  </si>
  <si>
    <t>KOTIPUHELIN</t>
  </si>
  <si>
    <t>Kotipuhelin</t>
  </si>
  <si>
    <t>MATKAPUHELIN</t>
  </si>
  <si>
    <t>Matkapuhelin</t>
  </si>
  <si>
    <t>Syntymäaika</t>
  </si>
  <si>
    <t>Päivämäärä</t>
  </si>
  <si>
    <t>HÄTÄYHTEYSTIEDOT</t>
  </si>
  <si>
    <t>Yhteystieto 1</t>
  </si>
  <si>
    <t>Yhteystieto 2</t>
  </si>
  <si>
    <t>Yhteystieto 3</t>
  </si>
  <si>
    <t>Yhteystieto 4</t>
  </si>
  <si>
    <t>PUHELIN HÄTÄTILANTEESSA</t>
  </si>
  <si>
    <t>Puhelin hätätilanteessa</t>
  </si>
  <si>
    <t>LÄÄKÄRI</t>
  </si>
  <si>
    <t>Lääkäri 1</t>
  </si>
  <si>
    <t>Lääkäri 2</t>
  </si>
  <si>
    <t>Lääkäri 3</t>
  </si>
  <si>
    <t>Lääkäri 4</t>
  </si>
  <si>
    <t>LÄÄKÄRIN PUHELINNUMERO</t>
  </si>
  <si>
    <t>Lääkärin puhelinnumero</t>
  </si>
  <si>
    <t xml:space="preserve">  </t>
  </si>
  <si>
    <t>Vinkki: voit lisätä opiskelijoita painamalla sarkainnäppäintä taulukon viimeisessä solussa.</t>
  </si>
  <si>
    <t>Kurssin osallistujat</t>
  </si>
  <si>
    <t>KURSSI</t>
  </si>
  <si>
    <t>OPETTAJA</t>
  </si>
  <si>
    <t>ILMOITTAUTUNEET OPISKELIJAT</t>
  </si>
  <si>
    <t>Graafisen suunnittelun laitos</t>
  </si>
  <si>
    <t>Kurssin nimi</t>
  </si>
  <si>
    <t>Opettaja 1</t>
  </si>
  <si>
    <t>SIIRRY OPISKELIJALUETTELOON</t>
  </si>
  <si>
    <t>ALKAMISPÄIVÄ</t>
  </si>
  <si>
    <t>PÄÄTTYMISPÄIVÄ</t>
  </si>
  <si>
    <t>Opiskelijan tiedot</t>
  </si>
  <si>
    <t>VINKKI: VOIT PÄIVITTÄÄ OPISKELIJAN TIEDOT VALITSEMALLA OPISKELIJAN SOLUN D5 AVATTAVASTA LUETTELOSTA</t>
  </si>
  <si>
    <t>SYNTYMÄAIKA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</si>
</sst>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70" formatCode="d\.m\.yyyy;@"/>
    <numFmt numFmtId="172" formatCode="##\-####\-###\-#"/>
    <numFmt numFmtId="176" formatCode="[$-40B]d\.\ mmmm\t\a\ yy;@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70" fontId="8" fillId="0" borderId="7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left" vertical="center"/>
    </xf>
    <xf numFmtId="172" fontId="8" fillId="0" borderId="7" xfId="0" applyNumberFormat="1" applyFont="1" applyBorder="1" applyAlignment="1">
      <alignment horizontal="left" vertical="center"/>
    </xf>
    <xf numFmtId="172" fontId="8" fillId="0" borderId="4" xfId="0" applyNumberFormat="1" applyFont="1" applyBorder="1" applyAlignment="1">
      <alignment horizontal="left" vertical="center"/>
    </xf>
    <xf numFmtId="176" fontId="8" fillId="5" borderId="0" xfId="0" applyNumberFormat="1" applyFont="1" applyFill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left" vertic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Avattu hyperlinkki" xfId="5" builtinId="9" customBuiltin="1"/>
    <cellStyle name="Huomautus" xfId="14" builtinId="10" customBuiltin="1"/>
    <cellStyle name="Huono" xfId="19" builtinId="27" customBuiltin="1"/>
    <cellStyle name="Hyperlinkki" xfId="4" builtinId="8" customBuiltin="1"/>
    <cellStyle name="Hyvä" xfId="18" builtinId="26" customBuiltin="1"/>
    <cellStyle name="Laskenta" xfId="2" builtinId="22" customBuiltin="1"/>
    <cellStyle name="Linkitetty solu" xfId="22" builtinId="24" customBuiltin="1"/>
    <cellStyle name="Neutraali" xfId="20" builtinId="28" customBuiltin="1"/>
    <cellStyle name="Normaali" xfId="0" builtinId="0" customBuiltin="1"/>
    <cellStyle name="Otsikko" xfId="16" builtinId="15" customBuiltin="1"/>
    <cellStyle name="Otsikko 1" xfId="11" builtinId="16" customBuiltin="1"/>
    <cellStyle name="Otsikko 2" xfId="12" builtinId="17" customBuiltin="1"/>
    <cellStyle name="Otsikko 3" xfId="13" builtinId="18" customBuiltin="1"/>
    <cellStyle name="Otsikko 4" xfId="17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Selittävä teksti" xfId="3" builtinId="53" customBuiltin="1"/>
    <cellStyle name="Summa" xfId="15" builtinId="25" customBuiltin="1"/>
    <cellStyle name="Syöttö" xfId="1" builtinId="20" customBuiltin="1"/>
    <cellStyle name="Tarkistussolu" xfId="23" builtinId="23" customBuiltin="1"/>
    <cellStyle name="Tulostus" xfId="21" builtinId="21" customBuiltin="1"/>
    <cellStyle name="Valuutta" xfId="8" builtinId="4" customBuiltin="1"/>
    <cellStyle name="Valuutta [0]" xfId="9" builtinId="7" customBuiltin="1"/>
    <cellStyle name="Varoitusteksti" xfId="24" builtinId="11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##\-####\-###\-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##\-####\-###\-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/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##\-####\-###\-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##\-####\-###\-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##\-####\-###\-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##\-####\-###\-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urssin osallistujat'!A1"/><Relationship Id="rId1" Type="http://schemas.openxmlformats.org/officeDocument/2006/relationships/hyperlink" Target="#'Opiskelijan tiedo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Opiskelijaluettelo'!A1"/><Relationship Id="rId1" Type="http://schemas.openxmlformats.org/officeDocument/2006/relationships/hyperlink" Target="#'Opiskelijan tiedo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Opiskelijaluettelo'!A1"/><Relationship Id="rId1" Type="http://schemas.openxmlformats.org/officeDocument/2006/relationships/hyperlink" Target="#'Kurssin osallistuja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1579354</xdr:colOff>
      <xdr:row>2</xdr:row>
      <xdr:rowOff>29576</xdr:rowOff>
    </xdr:from>
    <xdr:to>
      <xdr:col>12</xdr:col>
      <xdr:colOff>7954</xdr:colOff>
      <xdr:row>2</xdr:row>
      <xdr:rowOff>221600</xdr:rowOff>
    </xdr:to>
    <xdr:sp macro="" textlink="">
      <xdr:nvSpPr>
        <xdr:cNvPr id="4" name="Siirry opiskelijan tietoihin" descr="Student Details navigation button">
          <a:hlinkClick xmlns:r="http://schemas.openxmlformats.org/officeDocument/2006/relationships" r:id="rId1" tooltip="Valitse, kun haluat siirtyä Opiskelijan tiedot -laskentataulukkoon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019004" y="658226"/>
          <a:ext cx="2772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>
              <a:solidFill>
                <a:schemeClr val="bg1"/>
              </a:solidFill>
              <a:latin typeface="Bookman Old Style" panose="02050604050505020204" pitchFamily="18" charset="0"/>
            </a:rPr>
            <a:t>SIIRRY OPISKELIJAN TIETOIHIN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4</xdr:col>
      <xdr:colOff>173100</xdr:colOff>
      <xdr:row>2</xdr:row>
      <xdr:rowOff>274572</xdr:rowOff>
    </xdr:to>
    <xdr:sp macro="" textlink="C2">
      <xdr:nvSpPr>
        <xdr:cNvPr id="7" name="Opiskelijaluettelo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564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4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Opiskelijaluettelo</a:t>
          </a:fld>
          <a:endParaRPr lang="en-US" sz="24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9</xdr:col>
      <xdr:colOff>1578179</xdr:colOff>
      <xdr:row>1</xdr:row>
      <xdr:rowOff>132433</xdr:rowOff>
    </xdr:from>
    <xdr:to>
      <xdr:col>12</xdr:col>
      <xdr:colOff>6779</xdr:colOff>
      <xdr:row>1</xdr:row>
      <xdr:rowOff>324457</xdr:rowOff>
    </xdr:to>
    <xdr:sp macro="" textlink="">
      <xdr:nvSpPr>
        <xdr:cNvPr id="3" name="Siirry kurssin osallistujiin" descr="Class Roster navigation button">
          <a:hlinkClick xmlns:r="http://schemas.openxmlformats.org/officeDocument/2006/relationships" r:id="rId2" tooltip="Valitse, kun haluat siirtyä Kurssin osallistujat -laskentataulukkoon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17829" y="351508"/>
          <a:ext cx="2772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>
              <a:solidFill>
                <a:schemeClr val="bg1"/>
              </a:solidFill>
              <a:latin typeface="Bookman Old Style" panose="02050604050505020204" pitchFamily="18" charset="0"/>
            </a:rPr>
            <a:t>SIIRRY KURSSIN OSALLISTUJIIN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2</xdr:col>
      <xdr:colOff>3564000</xdr:colOff>
      <xdr:row>2</xdr:row>
      <xdr:rowOff>280140</xdr:rowOff>
    </xdr:to>
    <xdr:sp macro="" textlink="C2">
      <xdr:nvSpPr>
        <xdr:cNvPr id="4" name="Kurssin osallistujat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564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4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Kurssin osallistujat</a:t>
          </a:fld>
          <a:endParaRPr lang="en-US" sz="24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406129</xdr:colOff>
      <xdr:row>2</xdr:row>
      <xdr:rowOff>33984</xdr:rowOff>
    </xdr:from>
    <xdr:to>
      <xdr:col>6</xdr:col>
      <xdr:colOff>120604</xdr:colOff>
      <xdr:row>2</xdr:row>
      <xdr:rowOff>224784</xdr:rowOff>
    </xdr:to>
    <xdr:sp macro="" textlink="">
      <xdr:nvSpPr>
        <xdr:cNvPr id="5" name="Siirry opiskelijan tietoihin" descr="Student Details navigation button">
          <a:hlinkClick xmlns:r="http://schemas.openxmlformats.org/officeDocument/2006/relationships" r:id="rId1" tooltip="Valitse, kun haluat siirtyä Opiskelijan tiedot -laskentataulukkoon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568929" y="662634"/>
          <a:ext cx="2772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fi" sz="1100" b="1">
              <a:solidFill>
                <a:schemeClr val="bg1"/>
              </a:solidFill>
              <a:latin typeface="Bookman Old Style" panose="02050604050505020204" pitchFamily="18" charset="0"/>
            </a:rPr>
            <a:t>SIIRRY OPISKELIJAN TIETOIHIN</a:t>
          </a:r>
        </a:p>
      </xdr:txBody>
    </xdr:sp>
    <xdr:clientData fPrintsWithSheet="0"/>
  </xdr:twoCellAnchor>
  <xdr:twoCellAnchor editAs="oneCell">
    <xdr:from>
      <xdr:col>4</xdr:col>
      <xdr:colOff>406129</xdr:colOff>
      <xdr:row>1</xdr:row>
      <xdr:rowOff>130722</xdr:rowOff>
    </xdr:from>
    <xdr:to>
      <xdr:col>6</xdr:col>
      <xdr:colOff>120604</xdr:colOff>
      <xdr:row>1</xdr:row>
      <xdr:rowOff>321522</xdr:rowOff>
    </xdr:to>
    <xdr:sp macro="" textlink="">
      <xdr:nvSpPr>
        <xdr:cNvPr id="3" name="Siirry opiskelijaluetteloon" descr="Student List navigation button">
          <a:hlinkClick xmlns:r="http://schemas.openxmlformats.org/officeDocument/2006/relationships" r:id="rId2" tooltip="Valitse, kun haluat siirtyä Opiskelijaluettelo-laskentataulukkoon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68929" y="349797"/>
          <a:ext cx="2772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>
              <a:solidFill>
                <a:schemeClr val="bg1"/>
              </a:solidFill>
              <a:latin typeface="Bookman Old Style" panose="02050604050505020204" pitchFamily="18" charset="0"/>
            </a:rPr>
            <a:t>SIIRRY OPISKELIJALUETTELOON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3</xdr:col>
      <xdr:colOff>2384</xdr:colOff>
      <xdr:row>2</xdr:row>
      <xdr:rowOff>281906</xdr:rowOff>
    </xdr:to>
    <xdr:sp macro="" textlink="C2">
      <xdr:nvSpPr>
        <xdr:cNvPr id="27" name="Opiskelijan tiedot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3564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4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Opiskelijan tiedot</a:t>
          </a:fld>
          <a:endParaRPr lang="en-US" sz="24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1399343</xdr:colOff>
      <xdr:row>2</xdr:row>
      <xdr:rowOff>51613</xdr:rowOff>
    </xdr:from>
    <xdr:to>
      <xdr:col>5</xdr:col>
      <xdr:colOff>8918</xdr:colOff>
      <xdr:row>2</xdr:row>
      <xdr:rowOff>243637</xdr:rowOff>
    </xdr:to>
    <xdr:sp macro="" textlink="">
      <xdr:nvSpPr>
        <xdr:cNvPr id="3" name="Siirry kurssin osallistujiin" descr="Class Roster navigation button">
          <a:hlinkClick xmlns:r="http://schemas.openxmlformats.org/officeDocument/2006/relationships" r:id="rId1" tooltip="Valitse, kun haluat siirtyä Kurssin osallistujat -laskentataulukkoon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18868" y="680263"/>
          <a:ext cx="2772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i" sz="1050" b="1">
              <a:solidFill>
                <a:schemeClr val="bg1"/>
              </a:solidFill>
              <a:latin typeface="Bookman Old Style" panose="02050604050505020204" pitchFamily="18" charset="0"/>
            </a:rPr>
            <a:t>SIIRRY KURSSIN OSALLISTUJIIN</a:t>
          </a:r>
        </a:p>
      </xdr:txBody>
    </xdr:sp>
    <xdr:clientData fPrintsWithSheet="0"/>
  </xdr:twoCellAnchor>
  <xdr:twoCellAnchor editAs="oneCell">
    <xdr:from>
      <xdr:col>3</xdr:col>
      <xdr:colOff>1401725</xdr:colOff>
      <xdr:row>1</xdr:row>
      <xdr:rowOff>140866</xdr:rowOff>
    </xdr:from>
    <xdr:to>
      <xdr:col>5</xdr:col>
      <xdr:colOff>11300</xdr:colOff>
      <xdr:row>1</xdr:row>
      <xdr:rowOff>332890</xdr:rowOff>
    </xdr:to>
    <xdr:sp macro="" textlink="">
      <xdr:nvSpPr>
        <xdr:cNvPr id="2" name="Siirry opiskelijaluetteloon" descr="Student List navigation button">
          <a:hlinkClick xmlns:r="http://schemas.openxmlformats.org/officeDocument/2006/relationships" r:id="rId2" tooltip="Valitse, kun haluat siirtyä Opiskelijaluettelo-laskentataulukkoon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21250" y="359941"/>
          <a:ext cx="2772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i" sz="1050" b="1">
              <a:solidFill>
                <a:schemeClr val="bg1"/>
              </a:solidFill>
              <a:latin typeface="Bookman Old Style" panose="02050604050505020204" pitchFamily="18" charset="0"/>
            </a:rPr>
            <a:t>SIIRRY OPISKELIJALUETTELOON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iskelijat" displayName="Opiskelijat" ref="C4:L8" totalsRowShown="0" headerRowDxfId="17" dataDxfId="16">
  <tableColumns count="10">
    <tableColumn id="15" xr3:uid="{00000000-0010-0000-0000-00000F000000}" name="OPISKELIJAN NIMI" dataDxfId="15"/>
    <tableColumn id="3" xr3:uid="{00000000-0010-0000-0000-000003000000}" name="SÄHKÖPOSTI" dataDxfId="14"/>
    <tableColumn id="4" xr3:uid="{00000000-0010-0000-0000-000004000000}" name="KOTIPUHELIN" dataDxfId="6"/>
    <tableColumn id="5" xr3:uid="{00000000-0010-0000-0000-000005000000}" name="MATKAPUHELIN" dataDxfId="5"/>
    <tableColumn id="6" xr3:uid="{00000000-0010-0000-0000-000006000000}" name="SYNTYMÄAIKA" dataDxfId="2"/>
    <tableColumn id="7" xr3:uid="{00000000-0010-0000-0000-000007000000}" name="HÄTÄYHTEYSTIEDOT" dataDxfId="13"/>
    <tableColumn id="8" xr3:uid="{00000000-0010-0000-0000-000008000000}" name="PUHELIN HÄTÄTILANTEESSA" dataDxfId="4"/>
    <tableColumn id="9" xr3:uid="{00000000-0010-0000-0000-000009000000}" name="LÄÄKÄRI" dataDxfId="12"/>
    <tableColumn id="10" xr3:uid="{00000000-0010-0000-0000-00000A000000}" name="LÄÄKÄRIN PUHELINNUMERO" dataDxfId="3"/>
    <tableColumn id="2" xr3:uid="{00000000-0010-0000-0000-000002000000}" name="  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Kirjoita opiskelijan nimi, sähköpostiosoite, koti- ja matkapuhelinnumero, syntymäaika, hätäyhteystiedot ja lääkärin tiedot tähän taulukko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_Opiskelijaluettelo" displayName="_Opiskelijaluettelo" ref="C8:G12" totalsRowShown="0" headerRowDxfId="11" dataDxfId="10">
  <tableColumns count="5">
    <tableColumn id="1" xr3:uid="{00000000-0010-0000-0100-000001000000}" name="OPISKELIJAN NIMI" dataDxfId="9"/>
    <tableColumn id="2" xr3:uid="{00000000-0010-0000-0100-000002000000}" name="SÄHKÖPOSTI" dataDxfId="8">
      <calculatedColumnFormula>IFERROR(VLOOKUP(_Opiskelijaluettelo[[#This Row],[OPISKELIJAN NIMI]],Opiskelijat[],2),"")</calculatedColumnFormula>
    </tableColumn>
    <tableColumn id="3" xr3:uid="{00000000-0010-0000-0100-000003000000}" name="KOTIPUHELIN" dataDxfId="1">
      <calculatedColumnFormula>IFERROR(VLOOKUP(_Opiskelijaluettelo[[#This Row],[OPISKELIJAN NIMI]],Opiskelijat[],3),"")</calculatedColumnFormula>
    </tableColumn>
    <tableColumn id="4" xr3:uid="{00000000-0010-0000-0100-000004000000}" name="MATKAPUHELIN" dataDxfId="0">
      <calculatedColumnFormula>IFERROR(VLOOKUP(_Opiskelijaluettelo[[#This Row],[OPISKELIJAN NIMI]],Opiskelijat[],4),"")</calculatedColumnFormula>
    </tableColumn>
    <tableColumn id="6" xr3:uid="{00000000-0010-0000-0100-000006000000}" name="  " dataDxfId="7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Valitse opiskelijan nimi ja muut tiedot päivitetään automaattisesti tähän taulukkoon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 x14ac:dyDescent="0.3"/>
  <cols>
    <col min="1" max="2" width="1.625" customWidth="1"/>
    <col min="3" max="4" width="22.25" customWidth="1"/>
    <col min="5" max="5" width="24.875" customWidth="1"/>
    <col min="6" max="6" width="17.75" bestFit="1" customWidth="1"/>
    <col min="7" max="7" width="16.25" bestFit="1" customWidth="1"/>
    <col min="8" max="8" width="25.625" customWidth="1"/>
    <col min="9" max="9" width="31" bestFit="1" customWidth="1"/>
    <col min="10" max="10" width="24.625" customWidth="1"/>
    <col min="11" max="11" width="30.7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5"/>
      <c r="C2" s="40" t="s">
        <v>0</v>
      </c>
      <c r="D2" s="40"/>
      <c r="E2" s="42" t="s">
        <v>8</v>
      </c>
      <c r="F2" s="42"/>
      <c r="G2" s="42"/>
      <c r="H2" s="42"/>
      <c r="I2" s="42"/>
      <c r="J2" s="42"/>
      <c r="K2" s="42"/>
      <c r="L2" s="43"/>
    </row>
    <row r="3" spans="2:17" ht="30" customHeight="1" x14ac:dyDescent="0.3">
      <c r="B3" s="13"/>
      <c r="C3" s="41"/>
      <c r="D3" s="41"/>
      <c r="E3" s="44" t="s">
        <v>9</v>
      </c>
      <c r="F3" s="44"/>
      <c r="G3" s="44"/>
      <c r="H3" s="44"/>
      <c r="I3" s="44"/>
      <c r="J3" s="44"/>
      <c r="K3" s="44"/>
      <c r="L3" s="45"/>
    </row>
    <row r="4" spans="2:17" ht="23.25" customHeight="1" x14ac:dyDescent="0.3">
      <c r="B4" s="13"/>
      <c r="C4" s="7" t="s">
        <v>1</v>
      </c>
      <c r="D4" s="8" t="s">
        <v>6</v>
      </c>
      <c r="E4" s="8" t="s">
        <v>10</v>
      </c>
      <c r="F4" s="8" t="s">
        <v>12</v>
      </c>
      <c r="G4" s="8" t="s">
        <v>44</v>
      </c>
      <c r="H4" s="8" t="s">
        <v>16</v>
      </c>
      <c r="I4" s="8" t="s">
        <v>21</v>
      </c>
      <c r="J4" s="8" t="s">
        <v>23</v>
      </c>
      <c r="K4" s="8" t="s">
        <v>28</v>
      </c>
      <c r="L4" s="6" t="s">
        <v>30</v>
      </c>
    </row>
    <row r="5" spans="2:17" ht="30" customHeight="1" x14ac:dyDescent="0.3">
      <c r="B5" s="13"/>
      <c r="C5" s="3" t="s">
        <v>2</v>
      </c>
      <c r="D5" s="38" t="s">
        <v>7</v>
      </c>
      <c r="E5" s="57" t="s">
        <v>11</v>
      </c>
      <c r="F5" s="57" t="s">
        <v>13</v>
      </c>
      <c r="G5" s="11" t="s">
        <v>15</v>
      </c>
      <c r="H5" s="2" t="s">
        <v>17</v>
      </c>
      <c r="I5" s="57" t="s">
        <v>22</v>
      </c>
      <c r="J5" s="2" t="s">
        <v>24</v>
      </c>
      <c r="K5" s="57" t="s">
        <v>29</v>
      </c>
    </row>
    <row r="6" spans="2:17" ht="30" customHeight="1" x14ac:dyDescent="0.3">
      <c r="B6" s="13"/>
      <c r="C6" s="3" t="s">
        <v>3</v>
      </c>
      <c r="D6" s="10" t="s">
        <v>7</v>
      </c>
      <c r="E6" s="57" t="s">
        <v>11</v>
      </c>
      <c r="F6" s="57" t="s">
        <v>13</v>
      </c>
      <c r="G6" s="11" t="s">
        <v>15</v>
      </c>
      <c r="H6" s="2" t="s">
        <v>18</v>
      </c>
      <c r="I6" s="57" t="s">
        <v>22</v>
      </c>
      <c r="J6" s="2" t="s">
        <v>25</v>
      </c>
      <c r="K6" s="57" t="s">
        <v>29</v>
      </c>
    </row>
    <row r="7" spans="2:17" ht="30" customHeight="1" x14ac:dyDescent="0.3">
      <c r="B7" s="13"/>
      <c r="C7" s="3" t="s">
        <v>4</v>
      </c>
      <c r="D7" s="10" t="s">
        <v>7</v>
      </c>
      <c r="E7" s="57" t="s">
        <v>11</v>
      </c>
      <c r="F7" s="57" t="s">
        <v>13</v>
      </c>
      <c r="G7" s="11" t="s">
        <v>15</v>
      </c>
      <c r="H7" s="2" t="s">
        <v>19</v>
      </c>
      <c r="I7" s="57" t="s">
        <v>22</v>
      </c>
      <c r="J7" s="2" t="s">
        <v>26</v>
      </c>
      <c r="K7" s="57" t="s">
        <v>29</v>
      </c>
      <c r="M7" s="46" t="s">
        <v>31</v>
      </c>
      <c r="N7" s="47"/>
      <c r="O7" s="47"/>
      <c r="P7" s="47"/>
      <c r="Q7" s="47"/>
    </row>
    <row r="8" spans="2:17" ht="30" customHeight="1" x14ac:dyDescent="0.3">
      <c r="B8" s="13"/>
      <c r="C8" s="3" t="s">
        <v>5</v>
      </c>
      <c r="D8" s="10" t="s">
        <v>7</v>
      </c>
      <c r="E8" s="57" t="s">
        <v>11</v>
      </c>
      <c r="F8" s="57" t="s">
        <v>13</v>
      </c>
      <c r="G8" s="11" t="s">
        <v>15</v>
      </c>
      <c r="H8" s="2" t="s">
        <v>20</v>
      </c>
      <c r="I8" s="57" t="s">
        <v>22</v>
      </c>
      <c r="J8" s="2" t="s">
        <v>27</v>
      </c>
      <c r="K8" s="57" t="s">
        <v>29</v>
      </c>
      <c r="M8" s="46"/>
      <c r="N8" s="47"/>
      <c r="O8" s="47"/>
      <c r="P8" s="47"/>
      <c r="Q8" s="47"/>
    </row>
    <row r="9" spans="2:17" ht="30" customHeight="1" thickBot="1" x14ac:dyDescent="0.35">
      <c r="B9" s="37"/>
      <c r="C9" s="35"/>
      <c r="D9" s="35"/>
      <c r="E9" s="35"/>
      <c r="F9" s="35"/>
      <c r="G9" s="35"/>
      <c r="H9" s="35"/>
      <c r="I9" s="35"/>
      <c r="J9" s="35"/>
      <c r="K9" s="35"/>
      <c r="L9" s="36"/>
      <c r="M9" s="46"/>
      <c r="N9" s="47"/>
      <c r="O9" s="47"/>
      <c r="P9" s="47"/>
      <c r="Q9" s="47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Luo kurssin osallistujaluettelo tähän työkirjaan. Kirjoita tiedot tämän laskentataulukon Opiskelijat-taulukkoon. Siirry muihin laskentataulukoihin valitsemalla solu E2 ja E3. Vihje on solussa M7." sqref="A1" xr:uid="{00000000-0002-0000-0000-000000000000}"/>
    <dataValidation allowBlank="1" showInputMessage="1" showErrorMessage="1" prompt="Tämän laskentataulukon otsikko on tässä solussa" sqref="C2" xr:uid="{00000000-0002-0000-0000-000001000000}"/>
    <dataValidation allowBlank="1" showInputMessage="1" showErrorMessage="1" prompt="Kirjoita opiskelijan nimi tähän sarakkeeseen tämän otsikon alle" sqref="C4" xr:uid="{00000000-0002-0000-0000-000002000000}"/>
    <dataValidation allowBlank="1" showInputMessage="1" showErrorMessage="1" prompt="Kirjoita sähköpostiosoite tähän sarakkeeseen tämän otsikon alle" sqref="D4" xr:uid="{00000000-0002-0000-0000-000003000000}"/>
    <dataValidation allowBlank="1" showInputMessage="1" showErrorMessage="1" prompt="Kirjoita kotipuhelinnumero tähän sarakkeeseen tämän otsikon alle" sqref="E4" xr:uid="{00000000-0002-0000-0000-000004000000}"/>
    <dataValidation allowBlank="1" showInputMessage="1" showErrorMessage="1" prompt="Kirjoita matkapuhelinnumero tähän sarakkeeseen tämän otsikon alle" sqref="F4" xr:uid="{00000000-0002-0000-0000-000005000000}"/>
    <dataValidation allowBlank="1" showInputMessage="1" showErrorMessage="1" prompt="Kirjoita syntymäaika tähän sarakkeeseen tämän otsikon alle" sqref="G4" xr:uid="{00000000-0002-0000-0000-000006000000}"/>
    <dataValidation allowBlank="1" showInputMessage="1" showErrorMessage="1" prompt="Kirjoita hätäyhteyshenkilön nimi tähän sarakkeeseen tämän otsikon alle" sqref="H4" xr:uid="{00000000-0002-0000-0000-000007000000}"/>
    <dataValidation allowBlank="1" showInputMessage="1" showErrorMessage="1" prompt="Kirjoita hätäpuhelinnumero tähän sarakkeeseen tämän otsikon alle" sqref="I4" xr:uid="{00000000-0002-0000-0000-000008000000}"/>
    <dataValidation allowBlank="1" showInputMessage="1" showErrorMessage="1" prompt="Kirjoita lääkärin nimi tähän sarakkeeseen tämän otsikon alle" sqref="J4" xr:uid="{00000000-0002-0000-0000-000009000000}"/>
    <dataValidation allowBlank="1" showInputMessage="1" showErrorMessage="1" prompt="Kirjoita lääkärin puhelinnumero tähän sarakkeeseen tämän otsikon alle" sqref="K4" xr:uid="{00000000-0002-0000-0000-00000A000000}"/>
    <dataValidation allowBlank="1" showInputMessage="1" showErrorMessage="1" prompt="Siirtymislinkki Kurssin osallistujat -laskentataulukkoon on tässä solussa" sqref="E2" xr:uid="{00000000-0002-0000-0000-00000B000000}"/>
    <dataValidation allowBlank="1" showInputMessage="1" showErrorMessage="1" prompt="Siirtymislinkki Opiskelijan tiedot -laskentataulukkoon on tässä solussa" sqref="E3" xr:uid="{00000000-0002-0000-0000-00000C000000}"/>
    <dataValidation allowBlank="1" showInputMessage="1" showErrorMessage="1" prompt="Vihje on tässä solussa" sqref="M7" xr:uid="{00000000-0002-0000-0000-00000D000000}"/>
  </dataValidations>
  <hyperlinks>
    <hyperlink ref="E2:L2" location="'Kurssin osallistujat'!A1" tooltip="Valitse, kun haluat siirtyä Kurssin osallistujat -laskentataulukkoon" display="SIIRRY KURSSIN OSALLISTUJIIN" xr:uid="{00000000-0004-0000-0000-000000000000}"/>
    <hyperlink ref="E3:L3" location="'Opiskelijan tiedot'!A1" tooltip="Valitse, kun haluat siirtyä Opiskelijan tiedot -laskentataulukkoon" display="SIIRRY OPISKELIJAN TIETOIHIN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46.875" customWidth="1"/>
    <col min="4" max="4" width="43.875" customWidth="1"/>
    <col min="5" max="5" width="20.75" customWidth="1"/>
    <col min="6" max="6" width="19.37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0" t="s">
        <v>32</v>
      </c>
      <c r="D2" s="52" t="s">
        <v>36</v>
      </c>
      <c r="E2" s="50" t="s">
        <v>39</v>
      </c>
      <c r="F2" s="50"/>
      <c r="G2" s="51"/>
    </row>
    <row r="3" spans="2:7" ht="30" customHeight="1" x14ac:dyDescent="0.3">
      <c r="B3" s="13"/>
      <c r="C3" s="41"/>
      <c r="D3" s="53"/>
      <c r="E3" s="48" t="s">
        <v>9</v>
      </c>
      <c r="F3" s="48"/>
      <c r="G3" s="49"/>
    </row>
    <row r="4" spans="2:7" ht="30" customHeight="1" x14ac:dyDescent="0.3">
      <c r="B4" s="12"/>
      <c r="C4" s="16" t="s">
        <v>33</v>
      </c>
      <c r="D4" s="17" t="s">
        <v>37</v>
      </c>
      <c r="E4" s="18" t="s">
        <v>40</v>
      </c>
      <c r="F4" s="60" t="s">
        <v>15</v>
      </c>
      <c r="G4" s="14"/>
    </row>
    <row r="5" spans="2:7" ht="30" customHeight="1" x14ac:dyDescent="0.3">
      <c r="B5" s="12"/>
      <c r="C5" s="16" t="s">
        <v>34</v>
      </c>
      <c r="D5" s="17" t="s">
        <v>38</v>
      </c>
      <c r="E5" s="18" t="s">
        <v>41</v>
      </c>
      <c r="F5" s="60" t="s">
        <v>15</v>
      </c>
      <c r="G5" s="14"/>
    </row>
    <row r="6" spans="2:7" ht="30" customHeight="1" x14ac:dyDescent="0.3">
      <c r="B6" s="12"/>
      <c r="C6" s="16" t="s">
        <v>35</v>
      </c>
      <c r="D6" s="17">
        <f>COUNTA(_Opiskelijaluettelo[OPISKELIJAN NIMI])</f>
        <v>4</v>
      </c>
      <c r="E6" s="19"/>
      <c r="F6" s="19"/>
      <c r="G6" s="14"/>
    </row>
    <row r="7" spans="2:7" ht="4.5" customHeight="1" x14ac:dyDescent="0.3">
      <c r="B7" s="13"/>
      <c r="C7" s="1"/>
      <c r="D7" s="1"/>
      <c r="E7" s="1"/>
      <c r="F7" s="1"/>
      <c r="G7" s="6"/>
    </row>
    <row r="8" spans="2:7" ht="27.75" customHeight="1" x14ac:dyDescent="0.3">
      <c r="B8" s="22"/>
      <c r="C8" s="7" t="s">
        <v>1</v>
      </c>
      <c r="D8" s="8" t="s">
        <v>6</v>
      </c>
      <c r="E8" s="8" t="s">
        <v>10</v>
      </c>
      <c r="F8" s="8" t="s">
        <v>12</v>
      </c>
      <c r="G8" s="9" t="s">
        <v>30</v>
      </c>
    </row>
    <row r="9" spans="2:7" ht="30" customHeight="1" x14ac:dyDescent="0.3">
      <c r="B9" s="13"/>
      <c r="C9" s="4" t="s">
        <v>2</v>
      </c>
      <c r="D9" s="31" t="str">
        <f>IFERROR(VLOOKUP(_Opiskelijaluettelo[[#This Row],[OPISKELIJAN NIMI]],Opiskelijat[],2),"")</f>
        <v>Sähköpostiosoite</v>
      </c>
      <c r="E9" s="61" t="str">
        <f>IFERROR(VLOOKUP(_Opiskelijaluettelo[[#This Row],[OPISKELIJAN NIMI]],Opiskelijat[],3),"")</f>
        <v>Kotipuhelin</v>
      </c>
      <c r="F9" s="61" t="str">
        <f>IFERROR(VLOOKUP(_Opiskelijaluettelo[[#This Row],[OPISKELIJAN NIMI]],Opiskelijat[],4),"")</f>
        <v>Matkapuhelin</v>
      </c>
      <c r="G9" s="15"/>
    </row>
    <row r="10" spans="2:7" ht="30" customHeight="1" x14ac:dyDescent="0.3">
      <c r="B10" s="13"/>
      <c r="C10" s="4" t="s">
        <v>3</v>
      </c>
      <c r="D10" s="31" t="str">
        <f>IFERROR(VLOOKUP(_Opiskelijaluettelo[[#This Row],[OPISKELIJAN NIMI]],Opiskelijat[],2),"")</f>
        <v>Sähköpostiosoite</v>
      </c>
      <c r="E10" s="61" t="str">
        <f>IFERROR(VLOOKUP(_Opiskelijaluettelo[[#This Row],[OPISKELIJAN NIMI]],Opiskelijat[],3),"")</f>
        <v>Kotipuhelin</v>
      </c>
      <c r="F10" s="61" t="str">
        <f>IFERROR(VLOOKUP(_Opiskelijaluettelo[[#This Row],[OPISKELIJAN NIMI]],Opiskelijat[],4),"")</f>
        <v>Matkapuhelin</v>
      </c>
      <c r="G10" s="15"/>
    </row>
    <row r="11" spans="2:7" ht="30" customHeight="1" x14ac:dyDescent="0.3">
      <c r="B11" s="13"/>
      <c r="C11" s="4" t="s">
        <v>4</v>
      </c>
      <c r="D11" s="32" t="str">
        <f>IFERROR(VLOOKUP(_Opiskelijaluettelo[[#This Row],[OPISKELIJAN NIMI]],Opiskelijat[],2),"")</f>
        <v>Sähköpostiosoite</v>
      </c>
      <c r="E11" s="61" t="str">
        <f>IFERROR(VLOOKUP(_Opiskelijaluettelo[[#This Row],[OPISKELIJAN NIMI]],Opiskelijat[],3),"")</f>
        <v>Kotipuhelin</v>
      </c>
      <c r="F11" s="61" t="str">
        <f>IFERROR(VLOOKUP(_Opiskelijaluettelo[[#This Row],[OPISKELIJAN NIMI]],Opiskelijat[],4),"")</f>
        <v>Matkapuhelin</v>
      </c>
      <c r="G11" s="15"/>
    </row>
    <row r="12" spans="2:7" ht="30" customHeight="1" x14ac:dyDescent="0.3">
      <c r="B12" s="13"/>
      <c r="C12" s="4" t="s">
        <v>5</v>
      </c>
      <c r="D12" s="32" t="str">
        <f>IFERROR(VLOOKUP(_Opiskelijaluettelo[[#This Row],[OPISKELIJAN NIMI]],Opiskelijat[],2),"")</f>
        <v>Sähköpostiosoite</v>
      </c>
      <c r="E12" s="61" t="str">
        <f>IFERROR(VLOOKUP(_Opiskelijaluettelo[[#This Row],[OPISKELIJAN NIMI]],Opiskelijat[],3),"")</f>
        <v>Kotipuhelin</v>
      </c>
      <c r="F12" s="61" t="str">
        <f>IFERROR(VLOOKUP(_Opiskelijaluettelo[[#This Row],[OPISKELIJAN NIMI]],Opiskelijat[],4),"")</f>
        <v>Matkapuhelin</v>
      </c>
      <c r="G12" s="15"/>
    </row>
    <row r="13" spans="2:7" ht="30" customHeight="1" thickBot="1" x14ac:dyDescent="0.35">
      <c r="B13" s="37"/>
      <c r="C13" s="33"/>
      <c r="D13" s="33"/>
      <c r="E13" s="33"/>
      <c r="F13" s="33"/>
      <c r="G13" s="34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Valitse nimi luettelosta. Valitse PERUUTA, avaa asetukset näppäinyhdistelmällä ALT+ALANUOLI ja tee sitten valinta ALANUOLTA ja ENTER-näppäintä käyttämällä." sqref="C9:C12" xr:uid="{00000000-0002-0000-0100-000000000000}">
      <formula1>Opiskelijaluettelo</formula1>
    </dataValidation>
    <dataValidation allowBlank="1" showInputMessage="1" showErrorMessage="1" prompt="Luo kurssin osallistujaluettelo tähän laskentataulukkoon. Kirjoita tiedot soluun D2, soluihin D4–D6, F4 ja F5 sekä Opiskelijaluettelo-taulukkoon. Siirry muihin laskentataulukoihin valitsemalla solu E2 ja E3." sqref="A1" xr:uid="{00000000-0002-0000-0100-000001000000}"/>
    <dataValidation allowBlank="1" showInputMessage="1" showErrorMessage="1" prompt="Tämän laskentataulukon otsikko on tässä solussa. Kirjoita oppilaitoksen nimi oikeanpuoleiseen soluun." sqref="C2:C3" xr:uid="{00000000-0002-0000-0100-000002000000}"/>
    <dataValidation allowBlank="1" showInputMessage="1" showErrorMessage="1" prompt="Kirjoita oppilaitoksen nimi tähän soluun" sqref="D2" xr:uid="{00000000-0002-0000-0100-000003000000}"/>
    <dataValidation allowBlank="1" showInputMessage="1" showErrorMessage="1" prompt="Siirtymislinkki Opiskelijaluettelo-laskentataulukkoon" sqref="E2:G2" xr:uid="{00000000-0002-0000-0100-000004000000}"/>
    <dataValidation allowBlank="1" showInputMessage="1" showErrorMessage="1" prompt="Siirtymislinkki Opiskelijan tiedot -laskentataulukkoon" sqref="E3:G3" xr:uid="{00000000-0002-0000-0100-000005000000}"/>
    <dataValidation allowBlank="1" showInputMessage="1" showErrorMessage="1" prompt="Kirjoita kurssin nimi oikeanpuoleiseen soluun" sqref="C4" xr:uid="{00000000-0002-0000-0100-000006000000}"/>
    <dataValidation allowBlank="1" showInputMessage="1" showErrorMessage="1" prompt="Kirjoita kurssin nimi tähän soluun" sqref="D4" xr:uid="{00000000-0002-0000-0100-000007000000}"/>
    <dataValidation allowBlank="1" showInputMessage="1" showErrorMessage="1" prompt="Kirjoita opettajan nimi oikeanpuoleiseen soluun" sqref="C5" xr:uid="{00000000-0002-0000-0100-000008000000}"/>
    <dataValidation allowBlank="1" showInputMessage="1" showErrorMessage="1" prompt="Kirjoita ilmoittautuneiden opiskelijoiden määrä oikeanpuoleiseen soluun" sqref="C6" xr:uid="{00000000-0002-0000-0100-000009000000}"/>
    <dataValidation allowBlank="1" showInputMessage="1" showErrorMessage="1" prompt="Kirjoita ilmoittautuneiden opiskelijoiden määrä tähän soluun" sqref="D6" xr:uid="{00000000-0002-0000-0100-00000A000000}"/>
    <dataValidation allowBlank="1" showInputMessage="1" showErrorMessage="1" prompt="Kirjoita alkamispäivä oikeanpuoleiseen soluun" sqref="E4" xr:uid="{00000000-0002-0000-0100-00000B000000}"/>
    <dataValidation allowBlank="1" showInputMessage="1" showErrorMessage="1" prompt="Kirjoita alkamispäivä tähän soluun" sqref="F4" xr:uid="{00000000-0002-0000-0100-00000C000000}"/>
    <dataValidation allowBlank="1" showInputMessage="1" showErrorMessage="1" prompt="Kirjoita päättymispäivä oikeanpuoleiseen soluun" sqref="E5" xr:uid="{00000000-0002-0000-0100-00000D000000}"/>
    <dataValidation allowBlank="1" showInputMessage="1" showErrorMessage="1" prompt="Kirjoita päättymispäivä tähän soluun ja opiskelijan tiedot taulukkoon solusta C8 alkaen" sqref="F5" xr:uid="{00000000-0002-0000-0100-00000E000000}"/>
    <dataValidation allowBlank="1" showInputMessage="1" showErrorMessage="1" prompt="Valitse opiskelijan nimi tässä sarakkeessa tämän otsikon alla. Avaa avattava luettelo näppäinyhdistelmällä ALT+ALANUOLI ja valitse vaihtoehto painamalla ENTER-näppäintä." sqref="C8" xr:uid="{00000000-0002-0000-0100-00000F000000}"/>
    <dataValidation allowBlank="1" showInputMessage="1" showErrorMessage="1" prompt="Sähköpostiosoite päivitetään automaattisesti tähän sarakkeeseen tämän otsikon alle" sqref="D8" xr:uid="{00000000-0002-0000-0100-000010000000}"/>
    <dataValidation allowBlank="1" showInputMessage="1" showErrorMessage="1" prompt="Kotipuhelinnumero päivitetään automaattisesti tähän sarakkeeseen tämän otsikon alle" sqref="E8" xr:uid="{00000000-0002-0000-0100-000011000000}"/>
    <dataValidation allowBlank="1" showInputMessage="1" showErrorMessage="1" prompt="Matkapuhelinnumero päivitetään automaattisesti tähän sarakkeeseen tämän otsikon alle" sqref="F8" xr:uid="{00000000-0002-0000-0100-000012000000}"/>
    <dataValidation allowBlank="1" showInputMessage="1" showErrorMessage="1" prompt="Kirjoita opettajan nimi tähän soluun" sqref="D5" xr:uid="{00000000-0002-0000-0100-000013000000}"/>
  </dataValidations>
  <hyperlinks>
    <hyperlink ref="E2:G2" location="Opiskelijaluettelo!A1" tooltip="Valitse, kun haluat siirtyä Opiskelijaluettelo-laskentataulukkoon" display="SIIRRY OPISKELIJALUETTELOON" xr:uid="{00000000-0004-0000-0100-000000000000}"/>
    <hyperlink ref="E3:G3" location="'Opiskelijan tiedot'!A1" tooltip="Valitse, kun haluat siirtyä Opiskelijan tiedot -laskentataulukkoon" display="SIIRRY OPISKELIJAN TIETOIHIN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46.875" customWidth="1"/>
    <col min="4" max="4" width="53" customWidth="1"/>
    <col min="5" max="5" width="1.625" customWidth="1"/>
    <col min="6" max="6" width="1.875" customWidth="1"/>
  </cols>
  <sheetData>
    <row r="1" spans="1:5" ht="17.25" thickBot="1" x14ac:dyDescent="0.35">
      <c r="A1" s="20"/>
      <c r="B1" s="20"/>
      <c r="C1" s="20"/>
      <c r="D1" s="20"/>
      <c r="E1" s="20"/>
    </row>
    <row r="2" spans="1:5" ht="32.25" customHeight="1" thickTop="1" x14ac:dyDescent="0.3">
      <c r="A2" s="20"/>
      <c r="B2" s="21"/>
      <c r="C2" s="40" t="s">
        <v>42</v>
      </c>
      <c r="D2" s="42" t="s">
        <v>39</v>
      </c>
      <c r="E2" s="43"/>
    </row>
    <row r="3" spans="1:5" ht="30" customHeight="1" x14ac:dyDescent="0.3">
      <c r="A3" s="20"/>
      <c r="B3" s="22"/>
      <c r="C3" s="41"/>
      <c r="D3" s="54" t="s">
        <v>8</v>
      </c>
      <c r="E3" s="55"/>
    </row>
    <row r="4" spans="1:5" ht="25.5" customHeight="1" x14ac:dyDescent="0.3">
      <c r="A4" s="20"/>
      <c r="B4" s="22"/>
      <c r="C4" s="56" t="s">
        <v>43</v>
      </c>
      <c r="D4" s="56"/>
      <c r="E4" s="9"/>
    </row>
    <row r="5" spans="1:5" ht="30" customHeight="1" x14ac:dyDescent="0.3">
      <c r="A5" s="20"/>
      <c r="B5" s="22"/>
      <c r="C5" s="23" t="s">
        <v>1</v>
      </c>
      <c r="D5" s="24" t="s">
        <v>2</v>
      </c>
      <c r="E5" s="9"/>
    </row>
    <row r="6" spans="1:5" ht="30" customHeight="1" x14ac:dyDescent="0.3">
      <c r="A6" s="20"/>
      <c r="B6" s="22"/>
      <c r="C6" s="25" t="s">
        <v>6</v>
      </c>
      <c r="D6" s="26" t="str">
        <f>IFERROR(VLOOKUP(OpiskelijanNimi,Opiskelijat[],2,FALSE),"")</f>
        <v>Sähköpostiosoite</v>
      </c>
      <c r="E6" s="9"/>
    </row>
    <row r="7" spans="1:5" ht="30" customHeight="1" x14ac:dyDescent="0.3">
      <c r="A7" s="20"/>
      <c r="B7" s="22"/>
      <c r="C7" s="25" t="s">
        <v>10</v>
      </c>
      <c r="D7" s="58" t="str">
        <f>IFERROR(VLOOKUP(OpiskelijanNimi,Opiskelijat[],3,FALSE),"")</f>
        <v>Kotipuhelin</v>
      </c>
      <c r="E7" s="9"/>
    </row>
    <row r="8" spans="1:5" ht="30" customHeight="1" x14ac:dyDescent="0.3">
      <c r="A8" s="20"/>
      <c r="B8" s="22"/>
      <c r="C8" s="25" t="s">
        <v>12</v>
      </c>
      <c r="D8" s="58" t="str">
        <f>IFERROR(VLOOKUP(OpiskelijanNimi,Opiskelijat[],4,FALSE),"")</f>
        <v>Matkapuhelin</v>
      </c>
      <c r="E8" s="9"/>
    </row>
    <row r="9" spans="1:5" ht="30" customHeight="1" x14ac:dyDescent="0.3">
      <c r="A9" s="20"/>
      <c r="B9" s="22"/>
      <c r="C9" s="25" t="s">
        <v>14</v>
      </c>
      <c r="D9" s="39" t="str">
        <f>IFERROR(VLOOKUP(OpiskelijanNimi,Opiskelijat[],5,FALSE),"")</f>
        <v>Päivämäärä</v>
      </c>
      <c r="E9" s="9"/>
    </row>
    <row r="10" spans="1:5" ht="30" customHeight="1" x14ac:dyDescent="0.3">
      <c r="A10" s="20"/>
      <c r="B10" s="22"/>
      <c r="C10" s="25" t="s">
        <v>16</v>
      </c>
      <c r="D10" s="27" t="str">
        <f>IFERROR(VLOOKUP(OpiskelijanNimi,Opiskelijat[],6,FALSE),"")</f>
        <v>Yhteystieto 1</v>
      </c>
      <c r="E10" s="9"/>
    </row>
    <row r="11" spans="1:5" ht="30" customHeight="1" x14ac:dyDescent="0.3">
      <c r="A11" s="20"/>
      <c r="B11" s="22"/>
      <c r="C11" s="25" t="s">
        <v>21</v>
      </c>
      <c r="D11" s="58" t="str">
        <f>IFERROR(VLOOKUP(OpiskelijanNimi,Opiskelijat[],7,FALSE),"")</f>
        <v>Puhelin hätätilanteessa</v>
      </c>
      <c r="E11" s="9"/>
    </row>
    <row r="12" spans="1:5" ht="30" customHeight="1" x14ac:dyDescent="0.3">
      <c r="A12" s="20"/>
      <c r="B12" s="22"/>
      <c r="C12" s="25" t="s">
        <v>23</v>
      </c>
      <c r="D12" s="27" t="str">
        <f>IFERROR(VLOOKUP(OpiskelijanNimi,Opiskelijat[],8,FALSE),"")</f>
        <v>Lääkäri 1</v>
      </c>
      <c r="E12" s="9"/>
    </row>
    <row r="13" spans="1:5" ht="30" customHeight="1" thickBot="1" x14ac:dyDescent="0.35">
      <c r="A13" s="20"/>
      <c r="B13" s="28"/>
      <c r="C13" s="29" t="s">
        <v>28</v>
      </c>
      <c r="D13" s="59" t="str">
        <f>IFERROR(VLOOKUP(OpiskelijanNimi,Opiskelijat[],9,FALSE),"")</f>
        <v>Lääkärin puhelinnumero</v>
      </c>
      <c r="E13" s="30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Valitse nimi luettelosta. Valitse PERUUTA, avaa asetukset näppäinyhdistelmällä ALT+ALANUOLI ja tee sitten valinta ALANUOLTA ja ENTER-näppäintä käyttämällä." prompt="Valitse opiskelijan nimi tässä solussa. Avaa avattava luettelo näppäinyhdistelmällä ALT+ALANUOLI ja valitse vaihtoehto painamalla ENTER-näppäintä." sqref="D5" xr:uid="{00000000-0002-0000-0200-000000000000}">
      <formula1>Opiskelijaluettelo</formula1>
    </dataValidation>
    <dataValidation allowBlank="1" showInputMessage="1" showErrorMessage="1" prompt="Hae opiskelijan tiedot tässä laskentataulukossa. Siirry Opiskelijaluettelo-laskentataulukkoon valitsemalla solu D2 ja Kurssin osallistujat -laskentataulukkoon valitsemalla solu D3." sqref="A1" xr:uid="{00000000-0002-0000-0200-000001000000}"/>
    <dataValidation allowBlank="1" showInputMessage="1" showErrorMessage="1" prompt="Tämän laskentataulukon otsikko on tässä solussa, vihje alla olevassa solussa ja selitteet soluissa C5–C13. Valitse opiskelijan nimi solussa D5, niin saat opiskelijan tiedot soluihin D5–D13." sqref="C2:C3" xr:uid="{00000000-0002-0000-0200-000002000000}"/>
    <dataValidation allowBlank="1" showInputMessage="1" showErrorMessage="1" prompt="Siirtymislinkki Opiskelijaluettelo-laskentataulukkoon" sqref="D2:E2" xr:uid="{00000000-0002-0000-0200-000003000000}"/>
    <dataValidation allowBlank="1" showInputMessage="1" showErrorMessage="1" prompt="Siirtymislinkki Kurssin osallistujat -laskentataulukkoon" sqref="D3:E3" xr:uid="{00000000-0002-0000-0200-000004000000}"/>
    <dataValidation allowBlank="1" showInputMessage="1" showErrorMessage="1" prompt="Valitse opiskelijan nimi oikeanpuoleiseen soluun" sqref="C5" xr:uid="{00000000-0002-0000-0200-000005000000}"/>
    <dataValidation allowBlank="1" showInputMessage="1" showErrorMessage="1" prompt="Sähköpostiosoite päivitetään automaattisesti oikeanpuoleiseen soluun" sqref="C6" xr:uid="{00000000-0002-0000-0200-000006000000}"/>
    <dataValidation allowBlank="1" showInputMessage="1" showErrorMessage="1" prompt="Sähköpostiosoite päivitetään automaattisesti tähän soluun" sqref="D6" xr:uid="{00000000-0002-0000-0200-000007000000}"/>
    <dataValidation allowBlank="1" showInputMessage="1" showErrorMessage="1" prompt="Kotipuhelinnumero päivitetään automaattisesti oikeanpuoleiseen soluun" sqref="C7" xr:uid="{00000000-0002-0000-0200-000008000000}"/>
    <dataValidation allowBlank="1" showInputMessage="1" showErrorMessage="1" prompt="Kotipuhelinnumero päivitetään automaattisesti tähän soluun" sqref="D7" xr:uid="{00000000-0002-0000-0200-000009000000}"/>
    <dataValidation allowBlank="1" showInputMessage="1" showErrorMessage="1" prompt="Matkapuhelinnumero päivitetään automaattisesti oikeanpuoleiseen soluun" sqref="C8" xr:uid="{00000000-0002-0000-0200-00000A000000}"/>
    <dataValidation allowBlank="1" showInputMessage="1" showErrorMessage="1" prompt="Matkapuhelinnumero päivitetään automaattisesti tähän soluun" sqref="D8" xr:uid="{00000000-0002-0000-0200-00000B000000}"/>
    <dataValidation allowBlank="1" showInputMessage="1" showErrorMessage="1" prompt="Syntymäaika päivitetään automaattisesti oikeanpuoleiseen soluun" sqref="C9" xr:uid="{00000000-0002-0000-0200-00000C000000}"/>
    <dataValidation allowBlank="1" showInputMessage="1" showErrorMessage="1" prompt="Syntymäaika päivitetään automaattisesti tähän soluun" sqref="D9" xr:uid="{00000000-0002-0000-0200-00000D000000}"/>
    <dataValidation allowBlank="1" showInputMessage="1" showErrorMessage="1" prompt="Hätäyhteyshenkilön nimi päivitetään automaattisesti oikeanpuoleiseen soluun" sqref="C10" xr:uid="{00000000-0002-0000-0200-00000E000000}"/>
    <dataValidation allowBlank="1" showInputMessage="1" showErrorMessage="1" prompt="Hätäyhteyshenkilön nimi päivitetään automaattisesti tähän soluun" sqref="D10" xr:uid="{00000000-0002-0000-0200-00000F000000}"/>
    <dataValidation allowBlank="1" showInputMessage="1" showErrorMessage="1" prompt="Hätäpuhelinnumero päivitetään automaattisesti oikeanpuoleiseen soluun" sqref="C11" xr:uid="{00000000-0002-0000-0200-000010000000}"/>
    <dataValidation allowBlank="1" showInputMessage="1" showErrorMessage="1" prompt="Hätäpuhelinnumero päivitetään automaattisesti tähän soluun" sqref="D11" xr:uid="{00000000-0002-0000-0200-000011000000}"/>
    <dataValidation allowBlank="1" showInputMessage="1" showErrorMessage="1" prompt="Lääkärin nimi päivitetään automaattisesti oikeanpuoleiseen soluun" sqref="C12" xr:uid="{00000000-0002-0000-0200-000012000000}"/>
    <dataValidation allowBlank="1" showInputMessage="1" showErrorMessage="1" prompt="Lääkärin nimi päivitetään automaattisesti tähän soluun" sqref="D12" xr:uid="{00000000-0002-0000-0200-000013000000}"/>
    <dataValidation allowBlank="1" showInputMessage="1" showErrorMessage="1" prompt="Lääkärin puhelinnumero päivitetään automaattisesti oikeanpuoleiseen soluun" sqref="C13" xr:uid="{00000000-0002-0000-0200-000014000000}"/>
    <dataValidation allowBlank="1" showInputMessage="1" showErrorMessage="1" prompt="Lääkärin puhelinnumero päivitetään automaattisesti tähän soluun" sqref="D13" xr:uid="{00000000-0002-0000-0200-000015000000}"/>
    <dataValidation allowBlank="1" showInputMessage="1" showErrorMessage="1" prompt="Vihje on tässä solussa" sqref="C4:D4" xr:uid="{00000000-0002-0000-0200-000016000000}"/>
  </dataValidations>
  <hyperlinks>
    <hyperlink ref="D2:E2" location="Opiskelijaluettelo!A1" tooltip="Valitse, kun haluat siirtyä Opiskelijaluettelo-laskentataulukkoon" display="SIIRRY OPISKELIJALUETTELOON" xr:uid="{00000000-0004-0000-0200-000000000000}"/>
    <hyperlink ref="D3:E3" location="'Kurssin osallistujat'!A1" tooltip="Valitse, kun haluat siirtyä Kurssin osallistujat -laskentataulukkoon" display="SIIRRY KURSSIN OSALLISTUJIIN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8</vt:i4>
      </vt:variant>
    </vt:vector>
  </HeadingPairs>
  <TitlesOfParts>
    <vt:vector size="11" baseType="lpstr">
      <vt:lpstr>Opiskelijaluettelo</vt:lpstr>
      <vt:lpstr>Kurssin osallistujat</vt:lpstr>
      <vt:lpstr>Opiskelijan tiedot</vt:lpstr>
      <vt:lpstr>Opiskelijaluettelo</vt:lpstr>
      <vt:lpstr>OpiskelijanNimi</vt:lpstr>
      <vt:lpstr>Otsikko1</vt:lpstr>
      <vt:lpstr>Otsikko2</vt:lpstr>
      <vt:lpstr>RiviotsikonAlue1..D13</vt:lpstr>
      <vt:lpstr>RiviotsikonAlue1..D6</vt:lpstr>
      <vt:lpstr>RiviotsikonAlue2..F5</vt:lpstr>
      <vt:lpstr>Opiskelijaluettelo!Tulostusotsikot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2018-09-17T03:22:14Z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