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9"/>
  <workbookPr filterPrivacy="1" hidePivotFieldList="1"/>
  <xr:revisionPtr revIDLastSave="11" documentId="13_ncr:1_{620C8F42-0DA4-4F28-AC39-8A6E56CC63FF}" xr6:coauthVersionLast="43" xr6:coauthVersionMax="43" xr10:uidLastSave="{1E1947C0-144B-43A6-B7FD-77CC9FD01BEB}"/>
  <bookViews>
    <workbookView xWindow="-120" yWindow="-120" windowWidth="28860" windowHeight="14415" xr2:uid="{00000000-000D-0000-FFFF-FFFF00000000}"/>
  </bookViews>
  <sheets>
    <sheet name="Opintosuunnitelma" sheetId="1" r:id="rId1"/>
    <sheet name="Kurssi" sheetId="5" r:id="rId2"/>
    <sheet name="Lukukausittainen yhteenveto" sheetId="4" r:id="rId3"/>
  </sheets>
  <definedNames>
    <definedName name="CreditsEarned">DegreeRequirements[[#Totals],[SUORITETTU]]</definedName>
    <definedName name="CreditsNeeded">DegreeRequirements[[#Totals],[YHTEENSÄ]]</definedName>
    <definedName name="CreditsRemaining">DegreeRequirements[[#Totals],[SUORITTAMATTA]]</definedName>
    <definedName name="_xlnm.Print_Titles" localSheetId="1">Kurssi!$1:$2</definedName>
    <definedName name="RequirementLookup">DegreeRequirements[OPINTOPISTEVAATIMUKSET]</definedName>
  </definedNames>
  <calcPr calcId="191029"/>
  <pivotCaches>
    <pivotCache cacheId="1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F11" i="1"/>
  <c r="E5" i="1" l="1"/>
  <c r="F5" i="1" s="1"/>
  <c r="E6" i="1"/>
  <c r="F6" i="1" s="1"/>
  <c r="E7" i="1"/>
  <c r="F7" i="1" s="1"/>
  <c r="E8" i="1"/>
  <c r="F8" i="1" s="1"/>
  <c r="D9" i="1"/>
  <c r="F9" i="1" l="1"/>
  <c r="E9" i="1"/>
  <c r="D1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<sst xmlns="http://schemas.openxmlformats.org/spreadsheetml/2006/main" count="164" uniqueCount="86">
  <si>
    <t>LUKUKAUDEN YHTEENVETO</t>
  </si>
  <si>
    <t>Tässä solussa on palkkikaavio, jossa näytetään kunkin lukukauden kokonaisopintopisteet. Tämä Pivot-kaavio päivittyy automaattisesti Lukukauden yhteenvetotiedot -laskentataulukon tietojen perusteella.</t>
  </si>
  <si>
    <t>Päivitä yllä oleva Pivot-kaavio valitsemalla kaavio.  
Saat pikavalikon näkyviin napsauttamalla hiiren kakkospainiketta kerran.
Päivitä kaavio valitsemalla Päivitä tai Päivitä kaikki.</t>
  </si>
  <si>
    <t>Musiikin kandidaatti 
Musiikin historia</t>
  </si>
  <si>
    <t>OPINTOPISTEVAATIMUKSET</t>
  </si>
  <si>
    <t>Pääaine</t>
  </si>
  <si>
    <t>Sivuaine</t>
  </si>
  <si>
    <t>Valinnaisaine</t>
  </si>
  <si>
    <t>Vapaat opinnot</t>
  </si>
  <si>
    <t>YHTEENSÄ</t>
  </si>
  <si>
    <t>YLEINEN EDISTYMINEN:</t>
  </si>
  <si>
    <t>Puuttuu</t>
  </si>
  <si>
    <t>SUORITETTU</t>
  </si>
  <si>
    <t>SUORITTAMATTA</t>
  </si>
  <si>
    <t>Yliopistokurssit</t>
  </si>
  <si>
    <t>KURSSIN NIMI</t>
  </si>
  <si>
    <t>Antropologia</t>
  </si>
  <si>
    <t>Sovellettu musiikki</t>
  </si>
  <si>
    <t>Taidehistoria</t>
  </si>
  <si>
    <t xml:space="preserve">Taidehistoria </t>
  </si>
  <si>
    <t>Auditiiviset taidot I</t>
  </si>
  <si>
    <t>Auditiiviset taidot II</t>
  </si>
  <si>
    <t>Auditiiviset taidot III</t>
  </si>
  <si>
    <t>Auditiiviset taidot IV</t>
  </si>
  <si>
    <t>Johtaminen I</t>
  </si>
  <si>
    <t>Englanniksi kirjoittaminen</t>
  </si>
  <si>
    <t>Muoto ja analyysi</t>
  </si>
  <si>
    <t>Johdatus antropologiaan</t>
  </si>
  <si>
    <t>Matematiikan perusteet</t>
  </si>
  <si>
    <t>Musiikin historia länsimaisessa sivilisaatiossa I</t>
  </si>
  <si>
    <t>Musiikin historia länsimaisessa sivilisaatiossa II</t>
  </si>
  <si>
    <t>Musiikin teoria I</t>
  </si>
  <si>
    <t>Musiikin teoria II</t>
  </si>
  <si>
    <t>Musiikin teoria III</t>
  </si>
  <si>
    <t>Musiikin teoria IV</t>
  </si>
  <si>
    <t>Piano</t>
  </si>
  <si>
    <t>Yhteiskuntatieteiden perusteet</t>
  </si>
  <si>
    <t>Yhteiskuntaopin perusteet</t>
  </si>
  <si>
    <t>Jazzin maailma</t>
  </si>
  <si>
    <t>Musiikin maailma I</t>
  </si>
  <si>
    <t>Musiikin maailma II</t>
  </si>
  <si>
    <t>Musiikin maailma III</t>
  </si>
  <si>
    <t>KURSSIN NUMERO</t>
  </si>
  <si>
    <t>GEN 108</t>
  </si>
  <si>
    <t>MUS 215</t>
  </si>
  <si>
    <t>ART 101</t>
  </si>
  <si>
    <t>ART 201</t>
  </si>
  <si>
    <t>MUS 113</t>
  </si>
  <si>
    <t>MUS 213</t>
  </si>
  <si>
    <t>MUS 313</t>
  </si>
  <si>
    <t>MUS 413</t>
  </si>
  <si>
    <t>MUS 114</t>
  </si>
  <si>
    <t>ENG 101</t>
  </si>
  <si>
    <t>ENG 201</t>
  </si>
  <si>
    <t>MUS 214</t>
  </si>
  <si>
    <t>GEN 208</t>
  </si>
  <si>
    <t>MAT 101</t>
  </si>
  <si>
    <t>MUS 101</t>
  </si>
  <si>
    <t>MUS 201</t>
  </si>
  <si>
    <t>MUS 110</t>
  </si>
  <si>
    <t>MUS 210</t>
  </si>
  <si>
    <t>MUS 310</t>
  </si>
  <si>
    <t>MUS 410</t>
  </si>
  <si>
    <t>MUS 109</t>
  </si>
  <si>
    <t>SOC 101</t>
  </si>
  <si>
    <t>SOC 201</t>
  </si>
  <si>
    <t>MUS 105</t>
  </si>
  <si>
    <t>MUS 112</t>
  </si>
  <si>
    <t>MUS 212</t>
  </si>
  <si>
    <t>TUTKINNON VAATIMUKSET</t>
  </si>
  <si>
    <t>OPINTOPISTEET</t>
  </si>
  <si>
    <t>SUORITETTU?</t>
  </si>
  <si>
    <t>Kyllä</t>
  </si>
  <si>
    <t>Ei</t>
  </si>
  <si>
    <t>LUKUKAUSI</t>
  </si>
  <si>
    <t>Lukukausi 1</t>
  </si>
  <si>
    <t>Lukukausi 3</t>
  </si>
  <si>
    <t>Lukukausi 2</t>
  </si>
  <si>
    <t>Lukukausi 4</t>
  </si>
  <si>
    <t>Lukukausi 5</t>
  </si>
  <si>
    <t>Tämä Pivot-taulukko on Oppilaitoksen opintopistesuunnitelma -taulukon Lukukauden yhteenveto -Pivot-kaavion tietolähde.</t>
  </si>
  <si>
    <t>Opintosuunnitelma</t>
  </si>
  <si>
    <t>Lukukausittainen yhteenveto</t>
  </si>
  <si>
    <t>SEMESTER</t>
  </si>
  <si>
    <t>KURSSIT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</si>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</sst>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7" applyNumberFormat="0" applyAlignment="0" applyProtection="0"/>
    <xf numFmtId="0" fontId="14" fillId="0" borderId="10" applyNumberFormat="0" applyFill="0" applyAlignment="0" applyProtection="0"/>
    <xf numFmtId="0" fontId="3" fillId="0" borderId="11" applyNumberFormat="0" applyFill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2" applyNumberFormat="0" applyAlignment="0" applyProtection="0"/>
    <xf numFmtId="0" fontId="19" fillId="8" borderId="13" applyNumberFormat="0" applyAlignment="0" applyProtection="0"/>
    <xf numFmtId="0" fontId="20" fillId="8" borderId="12" applyNumberFormat="0" applyAlignment="0" applyProtection="0"/>
    <xf numFmtId="0" fontId="21" fillId="0" borderId="14" applyNumberFormat="0" applyFill="0" applyAlignment="0" applyProtection="0"/>
    <xf numFmtId="0" fontId="22" fillId="9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vertical="center" wrapText="1"/>
    </xf>
    <xf numFmtId="0" fontId="8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8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5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2" fillId="0" borderId="4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9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13" fillId="0" borderId="0" xfId="0" applyFont="1" applyFill="1" applyAlignment="1">
      <alignment horizontal="center" vertical="top" wrapText="1"/>
    </xf>
    <xf numFmtId="0" fontId="9" fillId="2" borderId="5" xfId="3" applyBorder="1" applyAlignment="1">
      <alignment horizontal="left" vertical="center" wrapText="1"/>
    </xf>
    <xf numFmtId="0" fontId="9" fillId="2" borderId="0" xfId="3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0" xfId="1" applyBorder="1" applyAlignment="1">
      <alignment horizontal="left" vertical="center" indent="1"/>
    </xf>
    <xf numFmtId="0" fontId="8" fillId="2" borderId="0" xfId="1" applyAlignment="1">
      <alignment horizontal="left" vertical="center" indent="2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9" builtinId="10" customBuiltin="1"/>
    <cellStyle name="Dobro" xfId="12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6" builtinId="21" customBuiltin="1"/>
    <cellStyle name="Izračun" xfId="17" builtinId="22" customBuiltin="1"/>
    <cellStyle name="Loše" xfId="13" builtinId="27" customBuiltin="1"/>
    <cellStyle name="Naslov" xfId="1" builtinId="15" customBuiltin="1"/>
    <cellStyle name="Naslov 1" xfId="3" builtinId="16" customBuiltin="1"/>
    <cellStyle name="Naslov 2" xfId="10" builtinId="17" customBuiltin="1"/>
    <cellStyle name="Naslov 3" xfId="11" builtinId="18" customBuiltin="1"/>
    <cellStyle name="Naslov 4" xfId="2" builtinId="19" customBuiltin="1"/>
    <cellStyle name="Neutralno" xfId="14" builtinId="28" customBuiltin="1"/>
    <cellStyle name="Normalno" xfId="0" builtinId="0" customBuiltin="1"/>
    <cellStyle name="Postotak" xfId="8" builtinId="5" customBuiltin="1"/>
    <cellStyle name="Povezana ćelija" xfId="18" builtinId="24" customBuiltin="1"/>
    <cellStyle name="Provjera ćelije" xfId="19" builtinId="23" customBuiltin="1"/>
    <cellStyle name="Tekst objašnjenja" xfId="21" builtinId="53" customBuiltin="1"/>
    <cellStyle name="Tekst upozorenja" xfId="20" builtinId="11" customBuiltin="1"/>
    <cellStyle name="Ukupni zbroj" xfId="22" builtinId="25" customBuiltin="1"/>
    <cellStyle name="Unos" xfId="15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37">
    <dxf>
      <fill>
        <patternFill patternType="none">
          <bgColor auto="1"/>
        </patternFill>
      </fill>
    </dxf>
    <dxf>
      <alignment horizontal="center" readingOrder="0"/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Kurssiluettelo" defaultPivotStyle="Semester Summary">
    <tableStyle name="Kurssiluettelo" pivot="0" count="3" xr9:uid="{00000000-0011-0000-FFFF-FFFF00000000}">
      <tableStyleElement type="wholeTable" dxfId="36"/>
      <tableStyleElement type="headerRow" dxfId="35"/>
      <tableStyleElement type="secondRowStripe" dxfId="34"/>
    </tableStyle>
    <tableStyle name="Semester Summary" table="0" count="3" xr9:uid="{00000000-0011-0000-FFFF-FFFF02000000}">
      <tableStyleElement type="headerRow" dxfId="33"/>
      <tableStyleElement type="totalRow" dxfId="32"/>
      <tableStyleElement type="secondRowStripe" dxfId="31"/>
    </tableStyle>
    <tableStyle name="Yhteenveto vaadituista opintopisteistä" pivot="0" count="3" xr9:uid="{00000000-0011-0000-FFFF-FFFF01000000}">
      <tableStyleElement type="wholeTable" dxfId="30"/>
      <tableStyleElement type="headerRow" dxfId="29"/>
      <tableStyleElement type="totalRow" dxfId="28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[Office_35054770_TF00000034.xlsx]Lukukausittainen yhteenveto!SemesterSummaryPivotTable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'Lukukausittainen yhteenveto'!$B$4</c:f>
              <c:strCache>
                <c:ptCount val="1"/>
                <c:pt idx="0">
                  <c:v>OPINTOPISTEET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'Lukukausittainen yhteenveto'!$A$5:$A$10</c:f>
              <c:strCache>
                <c:ptCount val="5"/>
                <c:pt idx="0">
                  <c:v>Lukukausi 1</c:v>
                </c:pt>
                <c:pt idx="1">
                  <c:v>Lukukausi 2</c:v>
                </c:pt>
                <c:pt idx="2">
                  <c:v>Lukukausi 3</c:v>
                </c:pt>
                <c:pt idx="3">
                  <c:v>Lukukausi 4</c:v>
                </c:pt>
                <c:pt idx="4">
                  <c:v>Lukukausi 5</c:v>
                </c:pt>
              </c:strCache>
            </c:strRef>
          </c:cat>
          <c:val>
            <c:numRef>
              <c:f>'Lukukausittainen yhteenveto'!$B$5:$B$10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'Lukukausittainen yhteenveto'!$C$4</c:f>
              <c:strCache>
                <c:ptCount val="1"/>
                <c:pt idx="0">
                  <c:v>KURSSIT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'Lukukausittainen yhteenveto'!$A$5:$A$10</c:f>
              <c:strCache>
                <c:ptCount val="5"/>
                <c:pt idx="0">
                  <c:v>Lukukausi 1</c:v>
                </c:pt>
                <c:pt idx="1">
                  <c:v>Lukukausi 2</c:v>
                </c:pt>
                <c:pt idx="2">
                  <c:v>Lukukausi 3</c:v>
                </c:pt>
                <c:pt idx="3">
                  <c:v>Lukukausi 4</c:v>
                </c:pt>
                <c:pt idx="4">
                  <c:v>Lukukausi 5</c:v>
                </c:pt>
              </c:strCache>
            </c:strRef>
          </c:cat>
          <c:val>
            <c:numRef>
              <c:f>'Lukukausittainen yhteenveto'!$C$5:$C$10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70872305258445178"/>
          <c:y val="0.22643199011888224"/>
          <c:w val="0.29127694741554816"/>
          <c:h val="0.45185392148562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sr-Latn-R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LukukaudenYhteenveto" descr="Palkkikaavio, jossa näytetään kunkin lukukauden kokonaisopintopisteet ja kurssit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643.452315625" createdVersion="6" refreshedVersion="6" minRefreshableVersion="3" recordCount="27" xr:uid="{00000000-000A-0000-FFFF-FFFF0D000000}">
  <cacheSource type="worksheet">
    <worksheetSource name="Kurssit"/>
  </cacheSource>
  <cacheFields count="6">
    <cacheField name="KURSSIN NIMI" numFmtId="0">
      <sharedItems/>
    </cacheField>
    <cacheField name="KURSSIN NUMERO" numFmtId="0">
      <sharedItems/>
    </cacheField>
    <cacheField name="TUTKINNON VAATIMUKSET" numFmtId="0">
      <sharedItems/>
    </cacheField>
    <cacheField name="OPINTOPISTEET" numFmtId="0">
      <sharedItems containsSemiMixedTypes="0" containsString="0" containsNumber="1" containsInteger="1" minValue="2" maxValue="4"/>
    </cacheField>
    <cacheField name="SUORITETTU?" numFmtId="0">
      <sharedItems containsBlank="1"/>
    </cacheField>
    <cacheField name="LUKUKAUSI" numFmtId="0">
      <sharedItems count="5">
        <s v="Lukukausi 1"/>
        <s v="Lukukausi 3"/>
        <s v="Lukukausi 2"/>
        <s v="Lukukausi 4"/>
        <s v="Lukukausi 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s v="Antropologia"/>
    <s v="GEN 108"/>
    <s v="Vapaat opinnot"/>
    <n v="4"/>
    <s v="Kyllä"/>
    <x v="0"/>
  </r>
  <r>
    <s v="Sovellettu musiikki"/>
    <s v="MUS 215"/>
    <s v="Pääaine"/>
    <n v="3"/>
    <m/>
    <x v="1"/>
  </r>
  <r>
    <s v="Taidehistoria"/>
    <s v="ART 101"/>
    <s v="Vapaat opinnot"/>
    <n v="2"/>
    <s v="Kyllä"/>
    <x v="0"/>
  </r>
  <r>
    <s v="Taidehistoria "/>
    <s v="ART 201"/>
    <s v="Vapaat opinnot"/>
    <n v="2"/>
    <s v="Kyllä"/>
    <x v="2"/>
  </r>
  <r>
    <s v="Auditiiviset taidot I"/>
    <s v="MUS 113"/>
    <s v="Pääaine"/>
    <n v="2"/>
    <s v="Kyllä"/>
    <x v="0"/>
  </r>
  <r>
    <s v="Auditiiviset taidot II"/>
    <s v="MUS 213"/>
    <s v="Pääaine"/>
    <n v="2"/>
    <s v="Kyllä"/>
    <x v="2"/>
  </r>
  <r>
    <s v="Auditiiviset taidot III"/>
    <s v="MUS 313"/>
    <s v="Pääaine"/>
    <n v="2"/>
    <m/>
    <x v="1"/>
  </r>
  <r>
    <s v="Auditiiviset taidot IV"/>
    <s v="MUS 413"/>
    <s v="Pääaine"/>
    <n v="2"/>
    <m/>
    <x v="3"/>
  </r>
  <r>
    <s v="Johtaminen I"/>
    <s v="MUS 114"/>
    <s v="Pääaine"/>
    <n v="2"/>
    <s v="Kyllä"/>
    <x v="0"/>
  </r>
  <r>
    <s v="Englanniksi kirjoittaminen"/>
    <s v="ENG 101"/>
    <s v="Vapaat opinnot"/>
    <n v="3"/>
    <s v="Kyllä"/>
    <x v="0"/>
  </r>
  <r>
    <s v="Englanniksi kirjoittaminen"/>
    <s v="ENG 201"/>
    <s v="Vapaat opinnot"/>
    <n v="3"/>
    <s v="Kyllä"/>
    <x v="2"/>
  </r>
  <r>
    <s v="Muoto ja analyysi"/>
    <s v="MUS 214"/>
    <s v="Pääaine"/>
    <n v="2"/>
    <s v="Kyllä"/>
    <x v="2"/>
  </r>
  <r>
    <s v="Johdatus antropologiaan"/>
    <s v="GEN 208"/>
    <s v="Vapaat opinnot"/>
    <n v="3"/>
    <s v="Kyllä"/>
    <x v="2"/>
  </r>
  <r>
    <s v="Matematiikan perusteet"/>
    <s v="MAT 101"/>
    <s v="Vapaat opinnot"/>
    <n v="3"/>
    <s v="Kyllä"/>
    <x v="0"/>
  </r>
  <r>
    <s v="Musiikin historia länsimaisessa sivilisaatiossa I"/>
    <s v="MUS 101"/>
    <s v="Pääaine"/>
    <n v="2"/>
    <s v="Kyllä"/>
    <x v="0"/>
  </r>
  <r>
    <s v="Musiikin historia länsimaisessa sivilisaatiossa II"/>
    <s v="MUS 201"/>
    <s v="Pääaine"/>
    <n v="2"/>
    <s v="Kyllä"/>
    <x v="0"/>
  </r>
  <r>
    <s v="Musiikin teoria I"/>
    <s v="MUS 110"/>
    <s v="Pääaine"/>
    <n v="2"/>
    <s v="Kyllä"/>
    <x v="2"/>
  </r>
  <r>
    <s v="Musiikin teoria II"/>
    <s v="MUS 210"/>
    <s v="Pääaine"/>
    <n v="2"/>
    <s v="Kyllä"/>
    <x v="1"/>
  </r>
  <r>
    <s v="Musiikin teoria III"/>
    <s v="MUS 310"/>
    <s v="Pääaine"/>
    <n v="2"/>
    <m/>
    <x v="3"/>
  </r>
  <r>
    <s v="Musiikin teoria IV"/>
    <s v="MUS 410"/>
    <s v="Pääaine"/>
    <n v="2"/>
    <m/>
    <x v="4"/>
  </r>
  <r>
    <s v="Piano"/>
    <s v="MUS 109"/>
    <s v="Pääaine"/>
    <n v="2"/>
    <s v="Kyllä"/>
    <x v="0"/>
  </r>
  <r>
    <s v="Yhteiskuntatieteiden perusteet"/>
    <s v="SOC 101"/>
    <s v="Vapaat opinnot"/>
    <n v="3"/>
    <s v="Kyllä"/>
    <x v="0"/>
  </r>
  <r>
    <s v="Yhteiskuntaopin perusteet"/>
    <s v="SOC 201"/>
    <s v="Vapaat opinnot"/>
    <n v="3"/>
    <s v="Kyllä"/>
    <x v="0"/>
  </r>
  <r>
    <s v="Jazzin maailma"/>
    <s v="MUS 105"/>
    <s v="Valinnaisaine"/>
    <n v="4"/>
    <s v="Kyllä"/>
    <x v="2"/>
  </r>
  <r>
    <s v="Musiikin maailma I"/>
    <s v="MUS 112"/>
    <s v="Pääaine"/>
    <n v="2"/>
    <s v="Kyllä"/>
    <x v="0"/>
  </r>
  <r>
    <s v="Musiikin maailma II"/>
    <s v="MUS 212"/>
    <s v="Pääaine"/>
    <n v="2"/>
    <s v="Kyllä"/>
    <x v="2"/>
  </r>
  <r>
    <s v="Musiikin maailma III"/>
    <s v="MUS 213"/>
    <s v="Pääaine"/>
    <n v="2"/>
    <s v="Ei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emesterSummaryPivotTable" cacheId="1" dataPosition="0" applyNumberFormats="0" applyBorderFormats="0" applyFontFormats="0" applyPatternFormats="0" applyAlignmentFormats="0" applyWidthHeightFormats="1" dataCaption="Values" grandTotalCaption="TOTAL" updatedVersion="6" minRefreshableVersion="3" itemPrintTitles="1" createdVersion="4" indent="0" outline="1" outlineData="1" multipleFieldFilters="0" chartFormat="21" rowHeaderCaption="SEMESTER">
  <location ref="A4:C10" firstHeaderRow="0" firstDataRow="1" firstDataCol="1"/>
  <pivotFields count="6">
    <pivotField dataField="1" showAll="0"/>
    <pivotField showAll="0" defaultSubtotal="0"/>
    <pivotField showAll="0"/>
    <pivotField dataField="1" showAll="0"/>
    <pivotField showAll="0"/>
    <pivotField axis="axisRow" showAll="0" sortType="ascending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OPINTOPISTEET" fld="3" baseField="5" baseItem="2"/>
    <dataField name="KURSSIT" fld="0" subtotal="count" baseField="2" baseItem="0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type="all" dataOnly="0" outline="0" fieldPosition="0"/>
    </format>
  </formats>
  <chartFormats count="12">
    <chartFormat chart="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Semester Summary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ämä Pivot-taulukko laskee opintopisteiden kokonaismäärän ja kurssit lukukausittain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greeRequirements" displayName="DegreeRequirements" ref="C4:F9" totalsRowCount="1" headerRowDxfId="27" dataDxfId="25" totalsRowDxfId="24" headerRowBorderDxfId="26">
  <tableColumns count="4">
    <tableColumn id="1" xr3:uid="{00000000-0010-0000-0000-000001000000}" name="OPINTOPISTEVAATIMUKSET" totalsRowLabel="YHTEENSÄ" dataDxfId="23" totalsRowDxfId="22"/>
    <tableColumn id="2" xr3:uid="{00000000-0010-0000-0000-000002000000}" name="YHTEENSÄ" totalsRowFunction="sum" dataDxfId="21" totalsRowDxfId="20"/>
    <tableColumn id="3" xr3:uid="{00000000-0010-0000-0000-000003000000}" name="SUORITETTU" totalsRowFunction="sum" dataDxfId="19" totalsRowDxfId="18">
      <calculatedColumnFormula>IFERROR(SUMIFS(Kurssit[OPINTOPISTEET],Kurssit[TUTKINNON VAATIMUKSET],DegreeRequirements[[#This Row],[OPINTOPISTEVAATIMUKSET]],Kurssit[SUORITETTU?],"=Kyllä"),"")</calculatedColumnFormula>
    </tableColumn>
    <tableColumn id="4" xr3:uid="{00000000-0010-0000-0000-000004000000}" name="SUORITTAMATTA" totalsRowFunction="sum" dataDxfId="17" totalsRowDxfId="16">
      <calculatedColumnFormula>IFERROR(DegreeRequirements[[#This Row],[YHTEENSÄ]]-DegreeRequirements[[#This Row],[SUORITETTU]],"")</calculatedColumnFormula>
    </tableColumn>
  </tableColumns>
  <tableStyleInfo name="Yhteenveto vaadituista opintopisteistä" showFirstColumn="0" showLastColumn="0" showRowStripes="0" showColumnStripes="1"/>
  <extLst>
    <ext xmlns:x14="http://schemas.microsoft.com/office/spreadsheetml/2009/9/main" uri="{504A1905-F514-4f6f-8877-14C23A59335A}">
      <x14:table altTextSummary="Luettelo vaadituista opintopisteistä esimerkiksi akateemisessa pääaineessa; opintopisteet yhteensä, ansaitut opintopisteet ja tarvittavat opintopistee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urssit" displayName="Kurssit" ref="A2:F29" headerRowDxfId="15">
  <autoFilter ref="A2:F29" xr:uid="{00000000-0009-0000-0100-000004000000}"/>
  <sortState xmlns:xlrd2="http://schemas.microsoft.com/office/spreadsheetml/2017/richdata2" ref="A3:F28">
    <sortCondition ref="A2:A27"/>
    <sortCondition ref="B2:B27"/>
  </sortState>
  <tableColumns count="6">
    <tableColumn id="1" xr3:uid="{00000000-0010-0000-0100-000001000000}" name="KURSSIN NIMI" totalsRowLabel="Summa" dataDxfId="14" totalsRowDxfId="13"/>
    <tableColumn id="2" xr3:uid="{00000000-0010-0000-0100-000002000000}" name="KURSSIN NUMERO" dataDxfId="12" totalsRowDxfId="11"/>
    <tableColumn id="3" xr3:uid="{00000000-0010-0000-0100-000003000000}" name="TUTKINNON VAATIMUKSET" dataDxfId="10" totalsRowDxfId="9"/>
    <tableColumn id="4" xr3:uid="{00000000-0010-0000-0100-000004000000}" name="OPINTOPISTEET" dataDxfId="8" totalsRowDxfId="7"/>
    <tableColumn id="6" xr3:uid="{00000000-0010-0000-0100-000006000000}" name="SUORITETTU?" dataDxfId="6" totalsRowDxfId="5"/>
    <tableColumn id="5" xr3:uid="{00000000-0010-0000-0100-000005000000}" name="LUKUKAUSI" totalsRowFunction="count" dataDxfId="4" totalsRowDxfId="3"/>
  </tableColumns>
  <tableStyleInfo name="Kurssiluettelo" showFirstColumn="0" showLastColumn="0" showRowStripes="1" showColumnStripes="0"/>
  <extLst>
    <ext xmlns:x14="http://schemas.microsoft.com/office/spreadsheetml/2009/9/main" uri="{504A1905-F514-4f6f-8877-14C23A59335A}">
      <x14:table altTextSummary="Kirjoita kurssin nimi, kurssin numero, opintopisteet ja lukukausi tähän taulukkoon. Valitse Kyllä tai Ei (suoritettu) ja Opintokokonaisuus.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2.5" customWidth="1"/>
  </cols>
  <sheetData>
    <row r="1" spans="1:6" ht="6.75" customHeight="1" x14ac:dyDescent="0.3">
      <c r="A1" s="33" t="s">
        <v>81</v>
      </c>
      <c r="B1" s="33"/>
      <c r="C1" s="22"/>
      <c r="D1" s="22"/>
      <c r="E1" s="22"/>
      <c r="F1" s="22"/>
    </row>
    <row r="2" spans="1:6" ht="51" customHeight="1" x14ac:dyDescent="0.3">
      <c r="A2" s="33"/>
      <c r="B2" s="33"/>
      <c r="C2" s="27" t="s">
        <v>3</v>
      </c>
      <c r="D2" s="28"/>
      <c r="E2" s="28"/>
      <c r="F2" s="28"/>
    </row>
    <row r="3" spans="1:6" ht="6.75" customHeight="1" x14ac:dyDescent="0.3">
      <c r="A3" s="33"/>
      <c r="B3" s="33"/>
      <c r="C3" s="21"/>
      <c r="D3" s="21"/>
      <c r="E3" s="21"/>
      <c r="F3" s="21"/>
    </row>
    <row r="4" spans="1:6" ht="36" customHeight="1" thickBot="1" x14ac:dyDescent="0.35">
      <c r="A4" s="29" t="s">
        <v>0</v>
      </c>
      <c r="B4" s="30"/>
      <c r="C4" s="12" t="s">
        <v>4</v>
      </c>
      <c r="D4" s="11" t="s">
        <v>9</v>
      </c>
      <c r="E4" s="11" t="s">
        <v>12</v>
      </c>
      <c r="F4" s="11" t="s">
        <v>13</v>
      </c>
    </row>
    <row r="5" spans="1:6" ht="30" customHeight="1" thickTop="1" x14ac:dyDescent="0.3">
      <c r="A5" s="31" t="s">
        <v>1</v>
      </c>
      <c r="B5" s="31"/>
      <c r="C5" s="13" t="s">
        <v>5</v>
      </c>
      <c r="D5" s="14">
        <v>54</v>
      </c>
      <c r="E5" s="14">
        <f>IFERROR(SUMIFS(Kurssit[OPINTOPISTEET],Kurssit[TUTKINNON VAATIMUKSET],DegreeRequirements[[#This Row],[OPINTOPISTEVAATIMUKSET]],Kurssit[SUORITETTU?],"=Kyllä"),"")</f>
        <v>22</v>
      </c>
      <c r="F5" s="15">
        <f>IFERROR(DegreeRequirements[[#This Row],[YHTEENSÄ]]-DegreeRequirements[[#This Row],[SUORITETTU]],"")</f>
        <v>32</v>
      </c>
    </row>
    <row r="6" spans="1:6" ht="30" customHeight="1" x14ac:dyDescent="0.3">
      <c r="A6" s="32"/>
      <c r="B6" s="32"/>
      <c r="C6" s="13" t="s">
        <v>6</v>
      </c>
      <c r="D6" s="14" t="s">
        <v>11</v>
      </c>
      <c r="E6" s="14">
        <f>IFERROR(SUMIFS(Kurssit[OPINTOPISTEET],Kurssit[TUTKINNON VAATIMUKSET],DegreeRequirements[[#This Row],[OPINTOPISTEVAATIMUKSET]],Kurssit[SUORITETTU?],"=Kyllä"),"")</f>
        <v>0</v>
      </c>
      <c r="F6" s="15" t="str">
        <f>IFERROR(DegreeRequirements[[#This Row],[YHTEENSÄ]]-DegreeRequirements[[#This Row],[SUORITETTU]],"")</f>
        <v/>
      </c>
    </row>
    <row r="7" spans="1:6" ht="30" customHeight="1" x14ac:dyDescent="0.3">
      <c r="A7" s="32"/>
      <c r="B7" s="32"/>
      <c r="C7" s="13" t="s">
        <v>7</v>
      </c>
      <c r="D7" s="14">
        <v>4</v>
      </c>
      <c r="E7" s="14">
        <f>IFERROR(SUMIFS(Kurssit[OPINTOPISTEET],Kurssit[TUTKINNON VAATIMUKSET],DegreeRequirements[[#This Row],[OPINTOPISTEVAATIMUKSET]],Kurssit[SUORITETTU?],"=Kyllä"),"")</f>
        <v>4</v>
      </c>
      <c r="F7" s="15">
        <f>IFERROR(DegreeRequirements[[#This Row],[YHTEENSÄ]]-DegreeRequirements[[#This Row],[SUORITETTU]],"")</f>
        <v>0</v>
      </c>
    </row>
    <row r="8" spans="1:6" ht="30" customHeight="1" x14ac:dyDescent="0.3">
      <c r="A8" s="32"/>
      <c r="B8" s="32"/>
      <c r="C8" s="13" t="s">
        <v>8</v>
      </c>
      <c r="D8" s="14">
        <v>66</v>
      </c>
      <c r="E8" s="15">
        <f>IFERROR(SUMIFS(Kurssit[OPINTOPISTEET],Kurssit[TUTKINNON VAATIMUKSET],DegreeRequirements[[#This Row],[OPINTOPISTEVAATIMUKSET]],Kurssit[SUORITETTU?],"=Kyllä"),"")</f>
        <v>26</v>
      </c>
      <c r="F8" s="15">
        <f>IFERROR(DegreeRequirements[[#This Row],[YHTEENSÄ]]-DegreeRequirements[[#This Row],[SUORITETTU]],"")</f>
        <v>40</v>
      </c>
    </row>
    <row r="9" spans="1:6" ht="30" customHeight="1" x14ac:dyDescent="0.3">
      <c r="A9" s="32"/>
      <c r="B9" s="32"/>
      <c r="C9" s="16" t="s">
        <v>9</v>
      </c>
      <c r="D9" s="14">
        <f>SUBTOTAL(109,DegreeRequirements[YHTEENSÄ])</f>
        <v>124</v>
      </c>
      <c r="E9" s="14">
        <f>SUBTOTAL(109,DegreeRequirements[SUORITETTU])</f>
        <v>52</v>
      </c>
      <c r="F9" s="14">
        <f>SUBTOTAL(109,DegreeRequirements[SUORITTAMATTA])</f>
        <v>72</v>
      </c>
    </row>
    <row r="10" spans="1:6" ht="30" customHeight="1" x14ac:dyDescent="0.3">
      <c r="A10" s="32"/>
      <c r="B10" s="32"/>
      <c r="C10" s="7"/>
      <c r="D10" s="7"/>
      <c r="E10" s="7"/>
      <c r="F10" s="7"/>
    </row>
    <row r="11" spans="1:6" ht="30" customHeight="1" x14ac:dyDescent="0.3">
      <c r="A11" s="26" t="s">
        <v>2</v>
      </c>
      <c r="B11" s="26"/>
      <c r="C11" s="8" t="s">
        <v>10</v>
      </c>
      <c r="D11" s="24">
        <f>CreditsEarned</f>
        <v>52</v>
      </c>
      <c r="E11" s="25"/>
      <c r="F11" s="10" t="str">
        <f>TEXT(DegreeRequirements[[#Totals],[SUORITETTU]]/DegreeRequirements[[#Totals],[YHTEENSÄ]],"##%")&amp;" VALMIS!"</f>
        <v>42% VALMIS!</v>
      </c>
    </row>
    <row r="12" spans="1:6" ht="39" customHeight="1" x14ac:dyDescent="0.3">
      <c r="A12" s="26"/>
      <c r="B12" s="26"/>
      <c r="C12" s="7"/>
      <c r="D12" s="23" t="str">
        <f>IF(CreditsEarned&gt;=(CreditsNeeded)," Onnittelut!",IF(CreditsEarned&gt;=(CreditsNeeded*0.75)," Ei kauaa enää!",IF(CreditsEarned&gt;=(CreditsNeeded*0.5)," Olet saavuttanut yli puolet tavoitteestasi!",IF(CreditsEarned&gt;=(CreditsNeeded*0.25)," Jatka hyvää työtä!",""))))</f>
        <v xml:space="preserve"> Jatka hyvää työtä!</v>
      </c>
      <c r="E12" s="23"/>
      <c r="F12" s="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CreditsNeeded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Kirjoita kurssin nimi tähän soluun ja tarkemmat tiedot alla olevaan taulukkoon." sqref="C2" xr:uid="{00000000-0002-0000-0000-000000000000}"/>
    <dataValidation allowBlank="1" showInputMessage="1" showErrorMessage="1" prompt="Kirjoita vaaditut opintopisteet tähän sarakkeeseen tämän otsikon alle." sqref="C4" xr:uid="{00000000-0002-0000-0000-000001000000}"/>
    <dataValidation allowBlank="1" showInputMessage="1" showErrorMessage="1" prompt="Kirjoita opintopisteiden kokonaismäärä tähän sarakkeeseen tämän otsikon alle." sqref="D4" xr:uid="{00000000-0002-0000-0000-000002000000}"/>
    <dataValidation allowBlank="1" showInputMessage="1" showErrorMessage="1" prompt="Ansaitut opintopisteet lasketaan automaattisesti tähän sarakkeeseen tämän otsikon alle. Tietopalkki päivitetään automaattisesti." sqref="E4" xr:uid="{00000000-0002-0000-0000-000003000000}"/>
    <dataValidation allowBlank="1" showInputMessage="1" showErrorMessage="1" prompt="Tarvittavat opintopisteet lasketaan automaattisesti tähän sarakkeeseen tämän otsikon alle. Valintamerkki näytetään, kun arvo on nolla. Yleinen edistyminen näytetään taulukon alapuolella olevissa soluissa." sqref="F4" xr:uid="{00000000-0002-0000-0000-000004000000}"/>
    <dataValidation allowBlank="1" showInputMessage="1" showErrorMessage="1" prompt="Yleinen edistymispalkki on tässä solussa. Kurssien valmistumisprosentti päivitetään automaattisesti oikealla olevaan soluun ja viesti alla olevaan soluun." sqref="D11:E11" xr:uid="{00000000-0002-0000-0000-000005000000}"/>
    <dataValidation allowBlank="1" showInputMessage="1" showErrorMessage="1" prompt="Yleinen edistyminen näytetään oikealla olevassa solussa." sqref="C11" xr:uid="{00000000-0002-0000-0000-000006000000}"/>
    <dataValidation allowBlank="1" showInputMessage="1" showErrorMessage="1" prompt="Valmistumisprosentti päivitetään automaattisesti tähän soluun." sqref="F11" xr:uid="{00000000-0002-0000-0000-000007000000}"/>
    <dataValidation allowBlank="1" showInputMessage="1" showErrorMessage="1" prompt="Viesti päivitetään automaattisesti tähän soluun." sqref="D12:E12" xr:uid="{00000000-0002-0000-0000-000008000000}"/>
    <dataValidation allowBlank="1" showInputMessage="1" showErrorMessage="1" prompt="Luo opintosuunnitelma tähän työkirjaan. Tämän laskentataulukon otsikko on tässä solussa ja kaavio solussa A5. Kirjoita kurssin nimi soluun C2 ja tiedot taulukkoon Tutkintokokonaisuus." sqref="A1:B3" xr:uid="{00000000-0002-0000-0000-000009000000}"/>
    <dataValidation allowBlank="1" showInputMessage="1" showErrorMessage="1" prompt="Lukukauden yhteenvetokaavio on alla olevassa solussa ja vihje solussa A11" sqref="A4:B4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CreditsNeeded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9.125" customWidth="1"/>
    <col min="5" max="6" width="22.125" customWidth="1"/>
    <col min="7" max="7" width="1" customWidth="1"/>
  </cols>
  <sheetData>
    <row r="1" spans="1:6" ht="64.5" customHeight="1" x14ac:dyDescent="0.45">
      <c r="A1" s="6" t="s">
        <v>14</v>
      </c>
      <c r="B1" s="3"/>
      <c r="C1" s="3"/>
      <c r="D1" s="3"/>
      <c r="E1" s="1"/>
      <c r="F1" s="1"/>
    </row>
    <row r="2" spans="1:6" ht="30" customHeight="1" x14ac:dyDescent="0.3">
      <c r="A2" s="4" t="s">
        <v>15</v>
      </c>
      <c r="B2" s="5" t="s">
        <v>42</v>
      </c>
      <c r="C2" s="5" t="s">
        <v>69</v>
      </c>
      <c r="D2" s="2" t="s">
        <v>70</v>
      </c>
      <c r="E2" s="2" t="s">
        <v>71</v>
      </c>
      <c r="F2" s="5" t="s">
        <v>74</v>
      </c>
    </row>
    <row r="3" spans="1:6" ht="30" customHeight="1" x14ac:dyDescent="0.3">
      <c r="A3" s="4" t="s">
        <v>16</v>
      </c>
      <c r="B3" s="5" t="s">
        <v>43</v>
      </c>
      <c r="C3" s="5" t="s">
        <v>8</v>
      </c>
      <c r="D3" s="2">
        <v>4</v>
      </c>
      <c r="E3" s="2" t="s">
        <v>72</v>
      </c>
      <c r="F3" s="5" t="s">
        <v>75</v>
      </c>
    </row>
    <row r="4" spans="1:6" ht="30" customHeight="1" x14ac:dyDescent="0.3">
      <c r="A4" s="4" t="s">
        <v>17</v>
      </c>
      <c r="B4" s="5" t="s">
        <v>44</v>
      </c>
      <c r="C4" s="5" t="s">
        <v>5</v>
      </c>
      <c r="D4" s="2">
        <v>3</v>
      </c>
      <c r="E4" s="2"/>
      <c r="F4" s="5" t="s">
        <v>76</v>
      </c>
    </row>
    <row r="5" spans="1:6" ht="30" customHeight="1" x14ac:dyDescent="0.3">
      <c r="A5" s="4" t="s">
        <v>18</v>
      </c>
      <c r="B5" s="5" t="s">
        <v>45</v>
      </c>
      <c r="C5" s="5" t="s">
        <v>8</v>
      </c>
      <c r="D5" s="2">
        <v>2</v>
      </c>
      <c r="E5" s="2" t="s">
        <v>72</v>
      </c>
      <c r="F5" s="5" t="s">
        <v>75</v>
      </c>
    </row>
    <row r="6" spans="1:6" ht="30" customHeight="1" x14ac:dyDescent="0.3">
      <c r="A6" s="4" t="s">
        <v>19</v>
      </c>
      <c r="B6" s="5" t="s">
        <v>46</v>
      </c>
      <c r="C6" s="5" t="s">
        <v>8</v>
      </c>
      <c r="D6" s="2">
        <v>2</v>
      </c>
      <c r="E6" s="2" t="s">
        <v>72</v>
      </c>
      <c r="F6" s="5" t="s">
        <v>77</v>
      </c>
    </row>
    <row r="7" spans="1:6" ht="30" customHeight="1" x14ac:dyDescent="0.3">
      <c r="A7" s="4" t="s">
        <v>20</v>
      </c>
      <c r="B7" s="5" t="s">
        <v>47</v>
      </c>
      <c r="C7" s="5" t="s">
        <v>5</v>
      </c>
      <c r="D7" s="2">
        <v>2</v>
      </c>
      <c r="E7" s="2" t="s">
        <v>72</v>
      </c>
      <c r="F7" s="5" t="s">
        <v>75</v>
      </c>
    </row>
    <row r="8" spans="1:6" ht="30" customHeight="1" x14ac:dyDescent="0.3">
      <c r="A8" s="4" t="s">
        <v>21</v>
      </c>
      <c r="B8" s="5" t="s">
        <v>48</v>
      </c>
      <c r="C8" s="5" t="s">
        <v>5</v>
      </c>
      <c r="D8" s="2">
        <v>2</v>
      </c>
      <c r="E8" s="2" t="s">
        <v>72</v>
      </c>
      <c r="F8" s="5" t="s">
        <v>77</v>
      </c>
    </row>
    <row r="9" spans="1:6" ht="30" customHeight="1" x14ac:dyDescent="0.3">
      <c r="A9" s="4" t="s">
        <v>22</v>
      </c>
      <c r="B9" s="5" t="s">
        <v>49</v>
      </c>
      <c r="C9" s="5" t="s">
        <v>5</v>
      </c>
      <c r="D9" s="2">
        <v>2</v>
      </c>
      <c r="E9" s="2"/>
      <c r="F9" s="5" t="s">
        <v>76</v>
      </c>
    </row>
    <row r="10" spans="1:6" ht="30" customHeight="1" x14ac:dyDescent="0.3">
      <c r="A10" s="4" t="s">
        <v>23</v>
      </c>
      <c r="B10" s="5" t="s">
        <v>50</v>
      </c>
      <c r="C10" s="5" t="s">
        <v>5</v>
      </c>
      <c r="D10" s="2">
        <v>2</v>
      </c>
      <c r="E10" s="2"/>
      <c r="F10" s="5" t="s">
        <v>78</v>
      </c>
    </row>
    <row r="11" spans="1:6" ht="30" customHeight="1" x14ac:dyDescent="0.3">
      <c r="A11" s="4" t="s">
        <v>24</v>
      </c>
      <c r="B11" s="5" t="s">
        <v>51</v>
      </c>
      <c r="C11" s="5" t="s">
        <v>5</v>
      </c>
      <c r="D11" s="2">
        <v>2</v>
      </c>
      <c r="E11" s="2" t="s">
        <v>72</v>
      </c>
      <c r="F11" s="5" t="s">
        <v>75</v>
      </c>
    </row>
    <row r="12" spans="1:6" ht="30" customHeight="1" x14ac:dyDescent="0.3">
      <c r="A12" s="4" t="s">
        <v>25</v>
      </c>
      <c r="B12" s="5" t="s">
        <v>52</v>
      </c>
      <c r="C12" s="5" t="s">
        <v>8</v>
      </c>
      <c r="D12" s="2">
        <v>3</v>
      </c>
      <c r="E12" s="2" t="s">
        <v>72</v>
      </c>
      <c r="F12" s="5" t="s">
        <v>75</v>
      </c>
    </row>
    <row r="13" spans="1:6" ht="30" customHeight="1" x14ac:dyDescent="0.3">
      <c r="A13" s="4" t="s">
        <v>25</v>
      </c>
      <c r="B13" s="5" t="s">
        <v>53</v>
      </c>
      <c r="C13" s="5" t="s">
        <v>8</v>
      </c>
      <c r="D13" s="2">
        <v>3</v>
      </c>
      <c r="E13" s="2" t="s">
        <v>72</v>
      </c>
      <c r="F13" s="5" t="s">
        <v>77</v>
      </c>
    </row>
    <row r="14" spans="1:6" ht="30" customHeight="1" x14ac:dyDescent="0.3">
      <c r="A14" s="4" t="s">
        <v>26</v>
      </c>
      <c r="B14" s="5" t="s">
        <v>54</v>
      </c>
      <c r="C14" s="5" t="s">
        <v>5</v>
      </c>
      <c r="D14" s="2">
        <v>2</v>
      </c>
      <c r="E14" s="2" t="s">
        <v>72</v>
      </c>
      <c r="F14" s="5" t="s">
        <v>77</v>
      </c>
    </row>
    <row r="15" spans="1:6" ht="30" customHeight="1" x14ac:dyDescent="0.3">
      <c r="A15" s="4" t="s">
        <v>27</v>
      </c>
      <c r="B15" s="5" t="s">
        <v>55</v>
      </c>
      <c r="C15" s="5" t="s">
        <v>8</v>
      </c>
      <c r="D15" s="2">
        <v>3</v>
      </c>
      <c r="E15" s="2" t="s">
        <v>72</v>
      </c>
      <c r="F15" s="5" t="s">
        <v>77</v>
      </c>
    </row>
    <row r="16" spans="1:6" ht="30" customHeight="1" x14ac:dyDescent="0.3">
      <c r="A16" s="4" t="s">
        <v>28</v>
      </c>
      <c r="B16" s="5" t="s">
        <v>56</v>
      </c>
      <c r="C16" s="5" t="s">
        <v>8</v>
      </c>
      <c r="D16" s="2">
        <v>3</v>
      </c>
      <c r="E16" s="2" t="s">
        <v>72</v>
      </c>
      <c r="F16" s="5" t="s">
        <v>75</v>
      </c>
    </row>
    <row r="17" spans="1:6" ht="30" customHeight="1" x14ac:dyDescent="0.3">
      <c r="A17" s="4" t="s">
        <v>29</v>
      </c>
      <c r="B17" s="5" t="s">
        <v>57</v>
      </c>
      <c r="C17" s="5" t="s">
        <v>5</v>
      </c>
      <c r="D17" s="2">
        <v>2</v>
      </c>
      <c r="E17" s="2" t="s">
        <v>72</v>
      </c>
      <c r="F17" s="5" t="s">
        <v>75</v>
      </c>
    </row>
    <row r="18" spans="1:6" ht="30" customHeight="1" x14ac:dyDescent="0.3">
      <c r="A18" s="4" t="s">
        <v>30</v>
      </c>
      <c r="B18" s="5" t="s">
        <v>58</v>
      </c>
      <c r="C18" s="5" t="s">
        <v>5</v>
      </c>
      <c r="D18" s="2">
        <v>2</v>
      </c>
      <c r="E18" s="2" t="s">
        <v>72</v>
      </c>
      <c r="F18" s="5" t="s">
        <v>75</v>
      </c>
    </row>
    <row r="19" spans="1:6" ht="30" customHeight="1" x14ac:dyDescent="0.3">
      <c r="A19" s="4" t="s">
        <v>31</v>
      </c>
      <c r="B19" s="5" t="s">
        <v>59</v>
      </c>
      <c r="C19" s="5" t="s">
        <v>5</v>
      </c>
      <c r="D19" s="2">
        <v>2</v>
      </c>
      <c r="E19" s="2" t="s">
        <v>72</v>
      </c>
      <c r="F19" s="5" t="s">
        <v>77</v>
      </c>
    </row>
    <row r="20" spans="1:6" ht="30" customHeight="1" x14ac:dyDescent="0.3">
      <c r="A20" s="4" t="s">
        <v>32</v>
      </c>
      <c r="B20" s="5" t="s">
        <v>60</v>
      </c>
      <c r="C20" s="5" t="s">
        <v>5</v>
      </c>
      <c r="D20" s="2">
        <v>2</v>
      </c>
      <c r="E20" s="2" t="s">
        <v>72</v>
      </c>
      <c r="F20" s="5" t="s">
        <v>76</v>
      </c>
    </row>
    <row r="21" spans="1:6" ht="30" customHeight="1" x14ac:dyDescent="0.3">
      <c r="A21" s="4" t="s">
        <v>33</v>
      </c>
      <c r="B21" s="5" t="s">
        <v>61</v>
      </c>
      <c r="C21" s="5" t="s">
        <v>5</v>
      </c>
      <c r="D21" s="2">
        <v>2</v>
      </c>
      <c r="E21" s="2"/>
      <c r="F21" s="5" t="s">
        <v>78</v>
      </c>
    </row>
    <row r="22" spans="1:6" ht="30" customHeight="1" x14ac:dyDescent="0.3">
      <c r="A22" s="4" t="s">
        <v>34</v>
      </c>
      <c r="B22" s="5" t="s">
        <v>62</v>
      </c>
      <c r="C22" s="5" t="s">
        <v>5</v>
      </c>
      <c r="D22" s="2">
        <v>2</v>
      </c>
      <c r="E22" s="2"/>
      <c r="F22" s="5" t="s">
        <v>79</v>
      </c>
    </row>
    <row r="23" spans="1:6" ht="30" customHeight="1" x14ac:dyDescent="0.3">
      <c r="A23" s="4" t="s">
        <v>35</v>
      </c>
      <c r="B23" s="5" t="s">
        <v>63</v>
      </c>
      <c r="C23" s="5" t="s">
        <v>5</v>
      </c>
      <c r="D23" s="2">
        <v>2</v>
      </c>
      <c r="E23" s="2" t="s">
        <v>72</v>
      </c>
      <c r="F23" s="5" t="s">
        <v>75</v>
      </c>
    </row>
    <row r="24" spans="1:6" ht="30" customHeight="1" x14ac:dyDescent="0.3">
      <c r="A24" s="4" t="s">
        <v>36</v>
      </c>
      <c r="B24" s="5" t="s">
        <v>64</v>
      </c>
      <c r="C24" s="5" t="s">
        <v>8</v>
      </c>
      <c r="D24" s="2">
        <v>3</v>
      </c>
      <c r="E24" s="2" t="s">
        <v>72</v>
      </c>
      <c r="F24" s="5" t="s">
        <v>75</v>
      </c>
    </row>
    <row r="25" spans="1:6" ht="30" customHeight="1" x14ac:dyDescent="0.3">
      <c r="A25" s="4" t="s">
        <v>37</v>
      </c>
      <c r="B25" s="5" t="s">
        <v>65</v>
      </c>
      <c r="C25" s="5" t="s">
        <v>8</v>
      </c>
      <c r="D25" s="2">
        <v>3</v>
      </c>
      <c r="E25" s="2" t="s">
        <v>72</v>
      </c>
      <c r="F25" s="5" t="s">
        <v>75</v>
      </c>
    </row>
    <row r="26" spans="1:6" ht="30" customHeight="1" x14ac:dyDescent="0.3">
      <c r="A26" s="4" t="s">
        <v>38</v>
      </c>
      <c r="B26" s="5" t="s">
        <v>66</v>
      </c>
      <c r="C26" s="5" t="s">
        <v>7</v>
      </c>
      <c r="D26" s="2">
        <v>4</v>
      </c>
      <c r="E26" s="2" t="s">
        <v>72</v>
      </c>
      <c r="F26" s="5" t="s">
        <v>77</v>
      </c>
    </row>
    <row r="27" spans="1:6" ht="30" customHeight="1" x14ac:dyDescent="0.3">
      <c r="A27" s="4" t="s">
        <v>39</v>
      </c>
      <c r="B27" s="5" t="s">
        <v>67</v>
      </c>
      <c r="C27" s="5" t="s">
        <v>5</v>
      </c>
      <c r="D27" s="2">
        <v>2</v>
      </c>
      <c r="E27" s="2" t="s">
        <v>72</v>
      </c>
      <c r="F27" s="5" t="s">
        <v>75</v>
      </c>
    </row>
    <row r="28" spans="1:6" ht="30" customHeight="1" x14ac:dyDescent="0.3">
      <c r="A28" s="4" t="s">
        <v>40</v>
      </c>
      <c r="B28" s="5" t="s">
        <v>68</v>
      </c>
      <c r="C28" s="5" t="s">
        <v>5</v>
      </c>
      <c r="D28" s="2">
        <v>2</v>
      </c>
      <c r="E28" s="2" t="s">
        <v>72</v>
      </c>
      <c r="F28" s="5" t="s">
        <v>77</v>
      </c>
    </row>
    <row r="29" spans="1:6" ht="30" customHeight="1" x14ac:dyDescent="0.3">
      <c r="A29" s="4" t="s">
        <v>41</v>
      </c>
      <c r="B29" s="5" t="s">
        <v>48</v>
      </c>
      <c r="C29" s="5" t="s">
        <v>5</v>
      </c>
      <c r="D29" s="2">
        <v>2</v>
      </c>
      <c r="E29" s="2" t="s">
        <v>73</v>
      </c>
      <c r="F29" s="5" t="s">
        <v>76</v>
      </c>
    </row>
  </sheetData>
  <dataValidations count="9">
    <dataValidation type="list" errorStyle="warning" allowBlank="1" showInputMessage="1" showErrorMessage="1" error="Valitse luettelosta Kyllä tai Ei. Valitse PERUUTA, avaa vaihtoehdot näppäinyhdistelmällä ALT+ALANUOLI, selaa haluamaasi valintaan ALANUOLI-näppäimellä ja tee valinta ENTER-näppäimellä." sqref="E3:E29" xr:uid="{00000000-0002-0000-0100-000000000000}">
      <formula1>"Kyllä,Ei"</formula1>
    </dataValidation>
    <dataValidation type="list" errorStyle="warning" allowBlank="1" showInputMessage="1" showErrorMessage="1" error="Valitse luettelosta Tutkintokokonaisuus. Valitse PERUUTA, avaa vaihtoehdot näppäinyhdistelmällä ALT+ALANUOLI, selaa haluamaasi valintaan ALANUOLI-näppäimellä ja tee valinta ENTER-näppäimellä." sqref="C3:C29" xr:uid="{00000000-0002-0000-0100-000001000000}">
      <formula1>RequirementLookup</formula1>
    </dataValidation>
    <dataValidation allowBlank="1" showInputMessage="1" showErrorMessage="1" prompt="Luo kurssiluettelo tässä laskentataulukossa. Otsikko on tässä solussa. Kirjoita tiedot alla olevaan taulukkoon." sqref="A1" xr:uid="{00000000-0002-0000-0100-000002000000}"/>
    <dataValidation allowBlank="1" showInputMessage="1" showErrorMessage="1" prompt="Lisää kurssin nimi tähän sarakkeeseen tämän otsikon alle. Etsi tiettyjä merkintöjä otsikon suodattimien avulla." sqref="A2" xr:uid="{00000000-0002-0000-0100-000003000000}"/>
    <dataValidation allowBlank="1" showInputMessage="1" showErrorMessage="1" prompt="Kirjoita kurssin numero tähän sarakkeeseen tämän otsikon alle." sqref="B2" xr:uid="{00000000-0002-0000-0100-000004000000}"/>
    <dataValidation allowBlank="1" showInputMessage="1" showErrorMessage="1" prompt="Valitse Tutkintokokonaisuus tästä sarakkeesta tämän otsikon alta. Avaa vaihtoehdot näppäinyhdistelmällä ALT+ALANUOLI, selaa haluamaasi valintaan ALANUOLI-näppäimellä ja tee valinta ENTER-näppäimellä." sqref="C2" xr:uid="{00000000-0002-0000-0100-000005000000}"/>
    <dataValidation allowBlank="1" showInputMessage="1" showErrorMessage="1" prompt="Lisää opintopisteet tähän sarakkeeseen tämän otsikon alle." sqref="D2" xr:uid="{00000000-0002-0000-0100-000006000000}"/>
    <dataValidation allowBlank="1" showInputMessage="1" showErrorMessage="1" prompt="Valitse Kyllä tai Ei (suoritettu) tästä sarakkeesta tämän otsikon alta. Avaa vaihtoehdot näppäinyhdistelmällä ALT+ALANUOLI, selaa haluamaasi valintaan ALANUOLI-näppäimellä ja tee valinta ENTER-näppäimellä." sqref="E2" xr:uid="{00000000-0002-0000-0100-000007000000}"/>
    <dataValidation allowBlank="1" showInputMessage="1" showErrorMessage="1" prompt="Kirjoita lukukauden numero tähän sarakkeeseen tämän otsikon alle." sqref="F2" xr:uid="{00000000-0002-0000-0100-00000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5" customWidth="1"/>
    <col min="2" max="2" width="37.5" customWidth="1"/>
    <col min="3" max="3" width="44.25" customWidth="1"/>
  </cols>
  <sheetData>
    <row r="1" spans="1:3" ht="6.75" customHeight="1" x14ac:dyDescent="0.3">
      <c r="A1" s="34" t="s">
        <v>82</v>
      </c>
      <c r="B1" s="34"/>
      <c r="C1" s="1"/>
    </row>
    <row r="2" spans="1:3" ht="51" customHeight="1" x14ac:dyDescent="0.3">
      <c r="A2" s="34"/>
      <c r="B2" s="34"/>
      <c r="C2" s="17" t="s">
        <v>80</v>
      </c>
    </row>
    <row r="3" spans="1:3" ht="6.75" customHeight="1" x14ac:dyDescent="0.3">
      <c r="A3" s="34"/>
      <c r="B3" s="34"/>
      <c r="C3" s="1"/>
    </row>
    <row r="4" spans="1:3" ht="18" customHeight="1" x14ac:dyDescent="0.3">
      <c r="A4" s="7" t="s">
        <v>83</v>
      </c>
      <c r="B4" s="18" t="s">
        <v>70</v>
      </c>
      <c r="C4" s="18" t="s">
        <v>84</v>
      </c>
    </row>
    <row r="5" spans="1:3" ht="30" customHeight="1" x14ac:dyDescent="0.3">
      <c r="A5" s="19" t="s">
        <v>75</v>
      </c>
      <c r="B5" s="20">
        <v>30</v>
      </c>
      <c r="C5" s="20">
        <v>12</v>
      </c>
    </row>
    <row r="6" spans="1:3" ht="30" customHeight="1" x14ac:dyDescent="0.3">
      <c r="A6" s="19" t="s">
        <v>77</v>
      </c>
      <c r="B6" s="20">
        <v>20</v>
      </c>
      <c r="C6" s="20">
        <v>8</v>
      </c>
    </row>
    <row r="7" spans="1:3" ht="30" customHeight="1" x14ac:dyDescent="0.3">
      <c r="A7" s="19" t="s">
        <v>76</v>
      </c>
      <c r="B7" s="20">
        <v>9</v>
      </c>
      <c r="C7" s="20">
        <v>4</v>
      </c>
    </row>
    <row r="8" spans="1:3" ht="30" customHeight="1" x14ac:dyDescent="0.3">
      <c r="A8" s="19" t="s">
        <v>78</v>
      </c>
      <c r="B8" s="20">
        <v>4</v>
      </c>
      <c r="C8" s="20">
        <v>2</v>
      </c>
    </row>
    <row r="9" spans="1:3" ht="30" customHeight="1" x14ac:dyDescent="0.3">
      <c r="A9" s="19" t="s">
        <v>79</v>
      </c>
      <c r="B9" s="20">
        <v>2</v>
      </c>
      <c r="C9" s="20">
        <v>1</v>
      </c>
    </row>
    <row r="10" spans="1:3" ht="30" customHeight="1" x14ac:dyDescent="0.3">
      <c r="A10" s="19" t="s">
        <v>85</v>
      </c>
      <c r="B10" s="20">
        <v>65</v>
      </c>
      <c r="C10" s="20">
        <v>27</v>
      </c>
    </row>
  </sheetData>
  <mergeCells count="1">
    <mergeCell ref="A1:B3"/>
  </mergeCells>
  <dataValidations count="1">
    <dataValidation allowBlank="1" showInputMessage="1" showErrorMessage="1" prompt="Tämän laskentataulukon otsikko on tässä solussa. Alla oleva taulukko päivitetään automaattisesti." sqref="A1:B3" xr:uid="{00000000-0002-0000-0200-000000000000}"/>
  </dataValidations>
  <printOptions horizontalCentered="1"/>
  <pageMargins left="0.25" right="0.25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Opintosuunnitelma</vt:lpstr>
      <vt:lpstr>Kurssi</vt:lpstr>
      <vt:lpstr>Lukukausittainen yhteenveto</vt:lpstr>
      <vt:lpstr>CreditsEarned</vt:lpstr>
      <vt:lpstr>CreditsNeeded</vt:lpstr>
      <vt:lpstr>CreditsRemaining</vt:lpstr>
      <vt:lpstr>Kurssi!Ispis_naslova</vt:lpstr>
      <vt:lpstr>RequirementLookup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2019-06-27T04:35:44Z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