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807"/>
  <workbookPr/>
  <mc:AlternateContent xmlns:mc="http://schemas.openxmlformats.org/markup-compatibility/2006">
    <mc:Choice Requires="x15">
      <x15ac:absPath xmlns:x15ac="http://schemas.microsoft.com/office/spreadsheetml/2010/11/ac" url="https://d.docs.live.net/39d36f27ee7502b0/WordTech_20190604_Accessibility_Excel_Q4_B12/04_PreDTP_Done/et-EE/"/>
    </mc:Choice>
  </mc:AlternateContent>
  <xr:revisionPtr revIDLastSave="0" documentId="13_ncr:3_{5A0976E6-882E-4974-BD41-FB9AE174259F}" xr6:coauthVersionLast="43" xr6:coauthVersionMax="43" xr10:uidLastSave="{00000000-0000-0000-0000-000000000000}"/>
  <bookViews>
    <workbookView xWindow="-120" yWindow="-120" windowWidth="28740" windowHeight="14340" tabRatio="478" xr2:uid="{00000000-000D-0000-FFFF-FFFF00000000}"/>
  </bookViews>
  <sheets>
    <sheet name="Kahe nädala tööajaarvestusleht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9" i="1" l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E27" i="1"/>
  <c r="E29" i="1" s="1"/>
  <c r="F27" i="1"/>
  <c r="F29" i="1" s="1"/>
  <c r="D27" i="1"/>
  <c r="D29" i="1" s="1"/>
  <c r="C27" i="1"/>
  <c r="C29" i="1" s="1"/>
  <c r="G29" i="1" l="1"/>
  <c r="G27" i="1"/>
</calcChain>
</file>

<file path=xl/sharedStrings.xml><?xml version="1.0" encoding="utf-8"?>
<sst xmlns="http://schemas.openxmlformats.org/spreadsheetml/2006/main" count="37" uniqueCount="27">
  <si>
    <t>Ettevõtte nimi</t>
  </si>
  <si>
    <t>[Tänav, maja] [aadress 2] [Linn, maakond, sihtnumber]</t>
  </si>
  <si>
    <t>Töötaja:</t>
  </si>
  <si>
    <t>Töötaja meiliaadress:</t>
  </si>
  <si>
    <t>Juhataja:</t>
  </si>
  <si>
    <t>Päev</t>
  </si>
  <si>
    <t>Esmaspäev</t>
  </si>
  <si>
    <t>Teisipäev</t>
  </si>
  <si>
    <t>Kolmapäev</t>
  </si>
  <si>
    <t>Neljapäev</t>
  </si>
  <si>
    <t>Reede</t>
  </si>
  <si>
    <t>Laupäev</t>
  </si>
  <si>
    <t>Pühapäev</t>
  </si>
  <si>
    <t>Töötaja allkiri</t>
  </si>
  <si>
    <t>Ülemuse allkiri</t>
  </si>
  <si>
    <t>Kuupäev</t>
  </si>
  <si>
    <t>Kokku</t>
  </si>
  <si>
    <t>Tunnitasu</t>
  </si>
  <si>
    <t>Töötasu kokku</t>
  </si>
  <si>
    <t>Korralised töötunnid</t>
  </si>
  <si>
    <t>Ületunnid</t>
  </si>
  <si>
    <t>Töötaja telefoninumber:</t>
  </si>
  <si>
    <t>Makseperioodi alguskuupäev:</t>
  </si>
  <si>
    <t>Makseperioodi lõppkuupäev:</t>
  </si>
  <si>
    <t>Haigusetunnid</t>
  </si>
  <si>
    <t>Puhkus</t>
  </si>
  <si>
    <t>Pausidega nädala ajatabel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</si>
</sst>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* #,##0\ &quot;€&quot;_-;\-* #,##0\ &quot;€&quot;_-;_-* &quot;-&quot;\ &quot;€&quot;_-;_-@_-"/>
    <numFmt numFmtId="164" formatCode="_(* #,##0_);_(* \(#,##0\);_(* &quot;-&quot;_);_(@_)"/>
    <numFmt numFmtId="165" formatCode="_(* #,##0.00_);_(* \(#,##0.00\);_(* &quot;-&quot;??_);_(@_)"/>
    <numFmt numFmtId="166" formatCode="#,##0.00\ &quot;€&quot;"/>
  </numFmts>
  <fonts count="35" x14ac:knownFonts="1">
    <font>
      <sz val="10"/>
      <name val="Constantia"/>
      <family val="1"/>
      <scheme val="minor"/>
    </font>
    <font>
      <sz val="11"/>
      <color theme="1"/>
      <name val="Constantia"/>
      <family val="2"/>
      <scheme val="minor"/>
    </font>
    <font>
      <sz val="10"/>
      <name val="Arial"/>
      <family val="2"/>
    </font>
    <font>
      <sz val="10"/>
      <name val="Constantia"/>
      <family val="2"/>
      <scheme val="minor"/>
    </font>
    <font>
      <sz val="8"/>
      <name val="Constantia"/>
      <family val="2"/>
      <scheme val="minor"/>
    </font>
    <font>
      <sz val="22"/>
      <color theme="6"/>
      <name val="Constantia"/>
      <family val="2"/>
      <scheme val="minor"/>
    </font>
    <font>
      <sz val="8"/>
      <color theme="6"/>
      <name val="Constantia"/>
      <family val="2"/>
      <scheme val="minor"/>
    </font>
    <font>
      <sz val="9"/>
      <color theme="6"/>
      <name val="Constantia"/>
      <family val="2"/>
      <scheme val="minor"/>
    </font>
    <font>
      <sz val="8"/>
      <color theme="8" tint="-0.249977111117893"/>
      <name val="Constantia"/>
      <family val="2"/>
      <scheme val="minor"/>
    </font>
    <font>
      <sz val="10"/>
      <color theme="1" tint="0.14999847407452621"/>
      <name val="Arial"/>
      <family val="2"/>
    </font>
    <font>
      <sz val="22"/>
      <color theme="7" tint="-0.249977111117893"/>
      <name val="Constantia"/>
      <family val="2"/>
      <scheme val="major"/>
    </font>
    <font>
      <sz val="8"/>
      <color theme="7" tint="-0.249977111117893"/>
      <name val="Constantia"/>
      <family val="2"/>
      <scheme val="minor"/>
    </font>
    <font>
      <sz val="10"/>
      <color theme="7" tint="-0.249977111117893"/>
      <name val="Arial"/>
      <family val="2"/>
    </font>
    <font>
      <sz val="10"/>
      <name val="Constantia"/>
      <family val="1"/>
      <scheme val="minor"/>
    </font>
    <font>
      <sz val="18"/>
      <color theme="3"/>
      <name val="Constantia"/>
      <family val="2"/>
      <scheme val="major"/>
    </font>
    <font>
      <b/>
      <sz val="15"/>
      <color theme="3"/>
      <name val="Constantia"/>
      <family val="2"/>
      <scheme val="minor"/>
    </font>
    <font>
      <b/>
      <sz val="13"/>
      <color theme="3"/>
      <name val="Constantia"/>
      <family val="2"/>
      <scheme val="minor"/>
    </font>
    <font>
      <b/>
      <sz val="11"/>
      <color theme="3"/>
      <name val="Constantia"/>
      <family val="2"/>
      <scheme val="minor"/>
    </font>
    <font>
      <sz val="11"/>
      <color rgb="FF006100"/>
      <name val="Constantia"/>
      <family val="2"/>
      <scheme val="minor"/>
    </font>
    <font>
      <sz val="11"/>
      <color rgb="FF9C0006"/>
      <name val="Constantia"/>
      <family val="2"/>
      <scheme val="minor"/>
    </font>
    <font>
      <sz val="11"/>
      <color rgb="FF9C5700"/>
      <name val="Constantia"/>
      <family val="2"/>
      <scheme val="minor"/>
    </font>
    <font>
      <sz val="11"/>
      <color rgb="FF3F3F76"/>
      <name val="Constantia"/>
      <family val="2"/>
      <scheme val="minor"/>
    </font>
    <font>
      <b/>
      <sz val="11"/>
      <color rgb="FF3F3F3F"/>
      <name val="Constantia"/>
      <family val="2"/>
      <scheme val="minor"/>
    </font>
    <font>
      <b/>
      <sz val="11"/>
      <color rgb="FFFA7D00"/>
      <name val="Constantia"/>
      <family val="2"/>
      <scheme val="minor"/>
    </font>
    <font>
      <sz val="11"/>
      <color rgb="FFFA7D00"/>
      <name val="Constantia"/>
      <family val="2"/>
      <scheme val="minor"/>
    </font>
    <font>
      <b/>
      <sz val="11"/>
      <color theme="0"/>
      <name val="Constantia"/>
      <family val="2"/>
      <scheme val="minor"/>
    </font>
    <font>
      <sz val="11"/>
      <color rgb="FFFF0000"/>
      <name val="Constantia"/>
      <family val="2"/>
      <scheme val="minor"/>
    </font>
    <font>
      <i/>
      <sz val="11"/>
      <color rgb="FF7F7F7F"/>
      <name val="Constantia"/>
      <family val="2"/>
      <scheme val="minor"/>
    </font>
    <font>
      <b/>
      <sz val="11"/>
      <color theme="1"/>
      <name val="Constantia"/>
      <family val="2"/>
      <scheme val="minor"/>
    </font>
    <font>
      <sz val="11"/>
      <color theme="0"/>
      <name val="Constantia"/>
      <family val="2"/>
      <scheme val="minor"/>
    </font>
    <font>
      <sz val="8"/>
      <name val="Constantia"/>
      <family val="1"/>
      <charset val="186"/>
      <scheme val="minor"/>
    </font>
    <font>
      <b/>
      <sz val="8"/>
      <name val="Constantia"/>
      <family val="1"/>
      <charset val="186"/>
      <scheme val="minor"/>
    </font>
    <font>
      <b/>
      <sz val="8"/>
      <color theme="1"/>
      <name val="Constantia"/>
      <family val="1"/>
      <charset val="186"/>
      <scheme val="minor"/>
    </font>
    <font>
      <b/>
      <sz val="8"/>
      <color theme="1" tint="0.14999847407452621"/>
      <name val="Constantia"/>
      <family val="1"/>
      <charset val="186"/>
      <scheme val="minor"/>
    </font>
    <font>
      <b/>
      <sz val="8"/>
      <color theme="0"/>
      <name val="Constantia"/>
      <family val="1"/>
      <charset val="186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59996337778862885"/>
        <bgColor indexed="65"/>
      </patternFill>
    </fill>
    <fill>
      <patternFill patternType="solid">
        <fgColor theme="7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theme="7"/>
      </bottom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6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14" applyNumberFormat="0" applyAlignment="0" applyProtection="0"/>
    <xf numFmtId="0" fontId="22" fillId="8" borderId="15" applyNumberFormat="0" applyAlignment="0" applyProtection="0"/>
    <xf numFmtId="0" fontId="23" fillId="8" borderId="14" applyNumberFormat="0" applyAlignment="0" applyProtection="0"/>
    <xf numFmtId="0" fontId="24" fillId="0" borderId="16" applyNumberFormat="0" applyFill="0" applyAlignment="0" applyProtection="0"/>
    <xf numFmtId="0" fontId="25" fillId="9" borderId="17" applyNumberFormat="0" applyAlignment="0" applyProtection="0"/>
    <xf numFmtId="0" fontId="26" fillId="0" borderId="0" applyNumberFormat="0" applyFill="0" applyBorder="0" applyAlignment="0" applyProtection="0"/>
    <xf numFmtId="0" fontId="13" fillId="10" borderId="18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9" applyNumberFormat="0" applyFill="0" applyAlignment="0" applyProtection="0"/>
    <xf numFmtId="0" fontId="2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9" fillId="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54">
    <xf numFmtId="0" fontId="0" fillId="0" borderId="0" xfId="0"/>
    <xf numFmtId="0" fontId="3" fillId="0" borderId="0" xfId="0" applyFont="1" applyFill="1" applyBorder="1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top"/>
    </xf>
    <xf numFmtId="0" fontId="5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vertical="center"/>
    </xf>
    <xf numFmtId="0" fontId="0" fillId="0" borderId="0" xfId="0" applyAlignment="1">
      <alignment vertical="top"/>
    </xf>
    <xf numFmtId="0" fontId="8" fillId="0" borderId="0" xfId="0" applyFont="1" applyFill="1" applyBorder="1" applyAlignment="1">
      <alignment horizontal="left" vertical="center" indent="1"/>
    </xf>
    <xf numFmtId="0" fontId="9" fillId="0" borderId="0" xfId="0" applyFont="1"/>
    <xf numFmtId="0" fontId="11" fillId="0" borderId="0" xfId="0" applyFont="1" applyFill="1" applyBorder="1" applyAlignment="1">
      <alignment horizontal="left" vertical="center" inden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 indent="1"/>
    </xf>
    <xf numFmtId="0" fontId="12" fillId="0" borderId="6" xfId="0" applyFont="1" applyBorder="1"/>
    <xf numFmtId="0" fontId="12" fillId="0" borderId="0" xfId="0" applyFont="1"/>
    <xf numFmtId="0" fontId="11" fillId="0" borderId="8" xfId="0" applyFont="1" applyFill="1" applyBorder="1" applyAlignment="1">
      <alignment horizontal="left" vertical="top"/>
    </xf>
    <xf numFmtId="0" fontId="12" fillId="0" borderId="0" xfId="0" applyFont="1" applyAlignment="1">
      <alignment vertical="top"/>
    </xf>
    <xf numFmtId="0" fontId="11" fillId="0" borderId="8" xfId="0" applyFont="1" applyFill="1" applyBorder="1" applyAlignment="1">
      <alignment horizontal="left" vertical="top" indent="1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indent="1"/>
    </xf>
    <xf numFmtId="14" fontId="11" fillId="0" borderId="9" xfId="0" applyNumberFormat="1" applyFont="1" applyFill="1" applyBorder="1" applyAlignment="1">
      <alignment horizontal="right" vertical="center" indent="1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 indent="1"/>
    </xf>
    <xf numFmtId="14" fontId="11" fillId="0" borderId="8" xfId="0" applyNumberFormat="1" applyFont="1" applyFill="1" applyBorder="1" applyAlignment="1">
      <alignment horizontal="left" vertical="top"/>
    </xf>
    <xf numFmtId="14" fontId="11" fillId="0" borderId="0" xfId="0" applyNumberFormat="1" applyFont="1" applyFill="1" applyBorder="1" applyAlignment="1">
      <alignment horizontal="left" vertical="top"/>
    </xf>
    <xf numFmtId="0" fontId="11" fillId="0" borderId="8" xfId="0" applyFont="1" applyFill="1" applyBorder="1" applyAlignment="1">
      <alignment horizontal="left" vertical="top" indent="1"/>
    </xf>
    <xf numFmtId="0" fontId="11" fillId="0" borderId="0" xfId="0" applyFont="1" applyFill="1" applyBorder="1" applyAlignment="1">
      <alignment horizontal="left" vertical="top" indent="1"/>
    </xf>
    <xf numFmtId="0" fontId="11" fillId="0" borderId="8" xfId="0" applyFont="1" applyFill="1" applyBorder="1" applyAlignment="1">
      <alignment horizontal="right" vertical="center" indent="1"/>
    </xf>
    <xf numFmtId="0" fontId="11" fillId="0" borderId="9" xfId="0" applyFont="1" applyFill="1" applyBorder="1" applyAlignment="1">
      <alignment horizontal="right" vertical="center" indent="1"/>
    </xf>
    <xf numFmtId="0" fontId="10" fillId="0" borderId="6" xfId="0" applyFont="1" applyFill="1" applyBorder="1" applyAlignment="1">
      <alignment horizontal="left" vertical="center" indent="1"/>
    </xf>
    <xf numFmtId="0" fontId="11" fillId="0" borderId="10" xfId="0" applyFont="1" applyFill="1" applyBorder="1" applyAlignment="1">
      <alignment horizontal="left" vertical="center" wrapText="1" indent="1"/>
    </xf>
    <xf numFmtId="0" fontId="11" fillId="0" borderId="7" xfId="0" applyFont="1" applyFill="1" applyBorder="1" applyAlignment="1">
      <alignment horizontal="left" vertical="center" indent="1"/>
    </xf>
    <xf numFmtId="0" fontId="11" fillId="0" borderId="8" xfId="0" applyFont="1" applyFill="1" applyBorder="1" applyAlignment="1">
      <alignment horizontal="left" vertical="center" inden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 indent="1"/>
    </xf>
    <xf numFmtId="14" fontId="30" fillId="0" borderId="0" xfId="0" applyNumberFormat="1" applyFont="1" applyAlignment="1">
      <alignment horizontal="right" vertical="center" indent="1"/>
    </xf>
    <xf numFmtId="2" fontId="30" fillId="0" borderId="0" xfId="0" applyNumberFormat="1" applyFont="1" applyAlignment="1">
      <alignment horizontal="right" vertical="center" indent="1"/>
    </xf>
    <xf numFmtId="0" fontId="31" fillId="0" borderId="5" xfId="0" applyFont="1" applyFill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2" fontId="30" fillId="0" borderId="0" xfId="0" applyNumberFormat="1" applyFont="1" applyFill="1" applyBorder="1" applyAlignment="1">
      <alignment horizontal="right" vertical="center" indent="1"/>
    </xf>
    <xf numFmtId="0" fontId="32" fillId="2" borderId="1" xfId="0" applyNumberFormat="1" applyFont="1" applyFill="1" applyBorder="1" applyAlignment="1">
      <alignment horizontal="left" vertical="center"/>
    </xf>
    <xf numFmtId="0" fontId="33" fillId="2" borderId="1" xfId="0" applyFont="1" applyFill="1" applyBorder="1" applyAlignment="1">
      <alignment vertical="center"/>
    </xf>
    <xf numFmtId="2" fontId="33" fillId="2" borderId="3" xfId="0" applyNumberFormat="1" applyFont="1" applyFill="1" applyBorder="1" applyAlignment="1">
      <alignment horizontal="right" vertical="center" indent="1"/>
    </xf>
    <xf numFmtId="2" fontId="33" fillId="2" borderId="4" xfId="0" applyNumberFormat="1" applyFont="1" applyFill="1" applyBorder="1" applyAlignment="1">
      <alignment horizontal="right" vertical="center" indent="1"/>
    </xf>
    <xf numFmtId="2" fontId="33" fillId="2" borderId="2" xfId="0" applyNumberFormat="1" applyFont="1" applyFill="1" applyBorder="1" applyAlignment="1">
      <alignment horizontal="right" vertical="center" indent="1"/>
    </xf>
    <xf numFmtId="0" fontId="30" fillId="3" borderId="1" xfId="0" applyFont="1" applyFill="1" applyBorder="1" applyAlignment="1">
      <alignment horizontal="left" vertical="center"/>
    </xf>
    <xf numFmtId="0" fontId="34" fillId="3" borderId="1" xfId="0" applyFont="1" applyFill="1" applyBorder="1" applyAlignment="1">
      <alignment vertical="center"/>
    </xf>
    <xf numFmtId="166" fontId="34" fillId="3" borderId="4" xfId="1" applyFont="1" applyFill="1" applyBorder="1" applyAlignment="1">
      <alignment horizontal="right" vertical="center" indent="1"/>
    </xf>
    <xf numFmtId="166" fontId="34" fillId="3" borderId="2" xfId="1" applyFont="1" applyFill="1" applyBorder="1" applyAlignment="1">
      <alignment horizontal="right" vertical="center" indent="1"/>
    </xf>
  </cellXfs>
  <cellStyles count="47">
    <cellStyle name="20% – rõhk1" xfId="24" builtinId="30" customBuiltin="1"/>
    <cellStyle name="20% – rõhk2" xfId="28" builtinId="34" customBuiltin="1"/>
    <cellStyle name="20% – rõhk3" xfId="32" builtinId="38" customBuiltin="1"/>
    <cellStyle name="20% – rõhk4" xfId="36" builtinId="42" customBuiltin="1"/>
    <cellStyle name="20% – rõhk5" xfId="40" builtinId="46" customBuiltin="1"/>
    <cellStyle name="20% – rõhk6" xfId="44" builtinId="50" customBuiltin="1"/>
    <cellStyle name="40% – rõhk1" xfId="25" builtinId="31" customBuiltin="1"/>
    <cellStyle name="40% – rõhk2" xfId="29" builtinId="35" customBuiltin="1"/>
    <cellStyle name="40% – rõhk3" xfId="33" builtinId="39" customBuiltin="1"/>
    <cellStyle name="40% – rõhk4" xfId="37" builtinId="43" customBuiltin="1"/>
    <cellStyle name="40% – rõhk5" xfId="41" builtinId="47" customBuiltin="1"/>
    <cellStyle name="40% – rõhk6" xfId="45" builtinId="51" customBuiltin="1"/>
    <cellStyle name="60% – rõhk1" xfId="26" builtinId="32" customBuiltin="1"/>
    <cellStyle name="60% – rõhk2" xfId="30" builtinId="36" customBuiltin="1"/>
    <cellStyle name="60% – rõhk3" xfId="34" builtinId="40" customBuiltin="1"/>
    <cellStyle name="60% – rõhk4" xfId="38" builtinId="44" customBuiltin="1"/>
    <cellStyle name="60% – rõhk5" xfId="42" builtinId="48" customBuiltin="1"/>
    <cellStyle name="60% – rõhk6" xfId="46" builtinId="52" customBuiltin="1"/>
    <cellStyle name="Arvutus" xfId="16" builtinId="22" customBuiltin="1"/>
    <cellStyle name="Halb" xfId="12" builtinId="27" customBuiltin="1"/>
    <cellStyle name="Hea" xfId="11" builtinId="26" customBuiltin="1"/>
    <cellStyle name="Hoiatuse tekst" xfId="19" builtinId="11" customBuiltin="1"/>
    <cellStyle name="Kokku" xfId="22" builtinId="25" customBuiltin="1"/>
    <cellStyle name="Koma" xfId="2" builtinId="3" customBuiltin="1"/>
    <cellStyle name="Koma [0]" xfId="3" builtinId="6" customBuiltin="1"/>
    <cellStyle name="Kontrolli lahtrit" xfId="18" builtinId="23" customBuiltin="1"/>
    <cellStyle name="Lingitud lahter" xfId="17" builtinId="24" customBuiltin="1"/>
    <cellStyle name="Märkus" xfId="20" builtinId="10" customBuiltin="1"/>
    <cellStyle name="Neutraalne" xfId="13" builtinId="28" customBuiltin="1"/>
    <cellStyle name="Normaallaad" xfId="0" builtinId="0" customBuiltin="1"/>
    <cellStyle name="Pealkiri 1" xfId="7" builtinId="16" customBuiltin="1"/>
    <cellStyle name="Pealkiri 2" xfId="8" builtinId="17" customBuiltin="1"/>
    <cellStyle name="Pealkiri 3" xfId="9" builtinId="18" customBuiltin="1"/>
    <cellStyle name="Pealkiri 4" xfId="10" builtinId="19" customBuiltin="1"/>
    <cellStyle name="Protsent" xfId="5" builtinId="5" customBuiltin="1"/>
    <cellStyle name="Rõhk1" xfId="23" builtinId="29" customBuiltin="1"/>
    <cellStyle name="Rõhk2" xfId="27" builtinId="33" customBuiltin="1"/>
    <cellStyle name="Rõhk3" xfId="31" builtinId="37" customBuiltin="1"/>
    <cellStyle name="Rõhk4" xfId="35" builtinId="41" customBuiltin="1"/>
    <cellStyle name="Rõhk5" xfId="39" builtinId="45" customBuiltin="1"/>
    <cellStyle name="Rõhk6" xfId="43" builtinId="49" customBuiltin="1"/>
    <cellStyle name="Selgitav tekst" xfId="21" builtinId="53" customBuiltin="1"/>
    <cellStyle name="Sisend" xfId="14" builtinId="20" customBuiltin="1"/>
    <cellStyle name="Valuuta" xfId="1" builtinId="4" customBuiltin="1"/>
    <cellStyle name="Valuuta [0]" xfId="4" builtinId="7" customBuiltin="1"/>
    <cellStyle name="Väljund" xfId="15" builtinId="21" customBuiltin="1"/>
    <cellStyle name="Üldpealkiri" xfId="6" builtinId="15" customBuiltin="1"/>
  </cellStyles>
  <dxfs count="23">
    <dxf>
      <font>
        <strike val="0"/>
        <outline val="0"/>
        <shadow val="0"/>
        <u val="none"/>
        <vertAlign val="baseline"/>
        <sz val="8"/>
        <name val="Constantia"/>
        <scheme val="minor"/>
      </font>
      <numFmt numFmtId="2" formatCode="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8"/>
        <name val="Constantia"/>
        <scheme val="minor"/>
      </font>
      <numFmt numFmtId="2" formatCode="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8"/>
        <name val="Constantia"/>
        <scheme val="minor"/>
      </font>
      <numFmt numFmtId="2" formatCode="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8"/>
        <name val="Constantia"/>
        <scheme val="minor"/>
      </font>
      <numFmt numFmtId="2" formatCode="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8"/>
        <name val="Constantia"/>
        <scheme val="minor"/>
      </font>
      <numFmt numFmtId="2" formatCode="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8"/>
        <name val="Constantia"/>
        <scheme val="minor"/>
      </font>
      <numFmt numFmtId="19" formatCode="dd/mm/yyyy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8"/>
        <name val="Constantia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Constantia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Constantia"/>
        <scheme val="min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tantia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tantia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tantia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tantia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tantia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tantia"/>
        <scheme val="minor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tanti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 style="medium">
          <color theme="0"/>
        </bottom>
      </border>
    </dxf>
    <dxf>
      <font>
        <strike val="0"/>
        <outline val="0"/>
        <shadow val="0"/>
        <u val="none"/>
        <vertAlign val="baseline"/>
        <sz val="8"/>
        <name val="Constantia"/>
        <scheme val="minor"/>
      </font>
      <alignment horizontal="left" vertical="center" textRotation="0" wrapText="0" indent="1" justifyLastLine="0" shrinkToFit="0" readingOrder="0"/>
    </dxf>
    <dxf>
      <font>
        <sz val="8"/>
        <color theme="1" tint="0.14996795556505021"/>
      </font>
      <fill>
        <patternFill>
          <bgColor theme="9" tint="0.59996337778862885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</border>
    </dxf>
    <dxf>
      <font>
        <sz val="8"/>
        <color theme="1" tint="0.14996795556505021"/>
      </font>
      <fill>
        <patternFill>
          <bgColor theme="9" tint="0.79998168889431442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z val="8"/>
        <color theme="1" tint="0.14996795556505021"/>
      </font>
    </dxf>
    <dxf>
      <font>
        <sz val="8"/>
        <color theme="0"/>
      </font>
      <fill>
        <patternFill>
          <bgColor theme="7"/>
        </patternFill>
      </fill>
      <border diagonalUp="0" diagonalDown="0">
        <top style="medium">
          <color theme="0"/>
        </top>
        <vertical style="thin">
          <color theme="0"/>
        </vertical>
      </border>
    </dxf>
    <dxf>
      <font>
        <sz val="8"/>
        <color theme="0"/>
      </font>
      <fill>
        <patternFill>
          <bgColor theme="7"/>
        </patternFill>
      </fill>
      <border diagonalUp="0" diagonalDown="0">
        <bottom style="medium">
          <color theme="0"/>
        </bottom>
        <vertical style="thin">
          <color theme="0"/>
        </vertical>
      </border>
    </dxf>
    <dxf>
      <font>
        <sz val="8"/>
        <color theme="1" tint="0.14996795556505021"/>
      </font>
    </dxf>
  </dxfs>
  <tableStyles count="1" defaultTableStyle="TableStyleMedium9" defaultPivotStyle="PivotStyleLight16">
    <tableStyle name="Tabelilaad 1" pivot="0" count="6" xr9:uid="{00000000-0011-0000-FFFF-FFFF00000000}">
      <tableStyleElement type="wholeTable" dxfId="22"/>
      <tableStyleElement type="headerRow" dxfId="21"/>
      <tableStyleElement type="totalRow" dxfId="20"/>
      <tableStyleElement type="firstColumn" dxfId="19"/>
      <tableStyleElement type="firstRowStripe" dxfId="18"/>
      <tableStyleElement type="secondRowStripe" dxfId="1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1" displayName="Tabel1" ref="A12:G27" totalsRowCount="1" headerRowDxfId="8" dataDxfId="6" totalsRowDxfId="7">
  <autoFilter ref="A12:G26" xr:uid="{00000000-0009-0000-0100-000001000000}"/>
  <tableColumns count="7">
    <tableColumn id="1" xr3:uid="{00000000-0010-0000-0000-000001000000}" name="Päev" dataDxfId="16" totalsRowDxfId="15"/>
    <tableColumn id="3" xr3:uid="{00000000-0010-0000-0000-000003000000}" name="Kuupäev" totalsRowLabel="Kokku" dataDxfId="5" totalsRowDxfId="14"/>
    <tableColumn id="4" xr3:uid="{00000000-0010-0000-0000-000004000000}" name="Korralised töötunnid" totalsRowFunction="sum" dataDxfId="4" totalsRowDxfId="13"/>
    <tableColumn id="5" xr3:uid="{00000000-0010-0000-0000-000005000000}" name="Ületunnid" totalsRowFunction="sum" dataDxfId="3" totalsRowDxfId="12"/>
    <tableColumn id="13" xr3:uid="{00000000-0010-0000-0000-00000D000000}" name="Haigusetunnid" totalsRowFunction="sum" dataDxfId="2" totalsRowDxfId="11"/>
    <tableColumn id="12" xr3:uid="{00000000-0010-0000-0000-00000C000000}" name="Puhkus" totalsRowFunction="sum" dataDxfId="1" totalsRowDxfId="10"/>
    <tableColumn id="11" xr3:uid="{00000000-0010-0000-0000-00000B000000}" name="Kokku" totalsRowFunction="sum" dataDxfId="0" totalsRowDxfId="9">
      <calculatedColumnFormula>IF(SUM(C13:F13)&gt;24,"Sisestasite rohkem kui 24 tundi.",SUM(C13:F13))</calculatedColumnFormula>
    </tableColumn>
  </tableColumns>
  <tableStyleInfo name="Tabelilaad 1" showFirstColumn="1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urrency">
  <a:themeElements>
    <a:clrScheme name="Currency">
      <a:dk1>
        <a:sysClr val="windowText" lastClr="000000"/>
      </a:dk1>
      <a:lt1>
        <a:sysClr val="window" lastClr="FFFFFF"/>
      </a:lt1>
      <a:dk2>
        <a:srgbClr val="4A606E"/>
      </a:dk2>
      <a:lt2>
        <a:srgbClr val="D1E1E3"/>
      </a:lt2>
      <a:accent1>
        <a:srgbClr val="79B5B0"/>
      </a:accent1>
      <a:accent2>
        <a:srgbClr val="B4BC4C"/>
      </a:accent2>
      <a:accent3>
        <a:srgbClr val="B77851"/>
      </a:accent3>
      <a:accent4>
        <a:srgbClr val="776A5B"/>
      </a:accent4>
      <a:accent5>
        <a:srgbClr val="B6AD76"/>
      </a:accent5>
      <a:accent6>
        <a:srgbClr val="95AEB1"/>
      </a:accent6>
      <a:hlink>
        <a:srgbClr val="3ECCED"/>
      </a:hlink>
      <a:folHlink>
        <a:srgbClr val="2C6C93"/>
      </a:folHlink>
    </a:clrScheme>
    <a:fontScheme name="Currency">
      <a:maj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Currency">
      <a: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110000"/>
              </a:schemeClr>
            </a:gs>
            <a:gs pos="47500">
              <a:schemeClr val="phClr">
                <a:tint val="35000"/>
                <a:satMod val="110000"/>
              </a:schemeClr>
            </a:gs>
            <a:gs pos="58500">
              <a:schemeClr val="phClr">
                <a:tint val="35000"/>
                <a:satMod val="110000"/>
              </a:schemeClr>
            </a:gs>
            <a:gs pos="100000">
              <a:schemeClr val="phClr">
                <a:tint val="8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2000"/>
                <a:satMod val="105000"/>
              </a:schemeClr>
            </a:gs>
            <a:gs pos="47500">
              <a:schemeClr val="phClr">
                <a:shade val="89000"/>
                <a:satMod val="105000"/>
              </a:schemeClr>
            </a:gs>
            <a:gs pos="58500">
              <a:schemeClr val="phClr">
                <a:shade val="89000"/>
                <a:satMod val="105000"/>
              </a:schemeClr>
            </a:gs>
            <a:gs pos="100000">
              <a:schemeClr val="phClr">
                <a:shade val="52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60000" cap="flat" cmpd="thickThin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50800" dist="63500" dir="5400000" algn="r" rotWithShape="0">
              <a:srgbClr val="000000">
                <a:alpha val="65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extrusionH="63500" contourW="38100" prstMaterial="flat">
            <a:bevelT w="50800" h="635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20000"/>
                <a:satMod val="350000"/>
              </a:schemeClr>
            </a:gs>
          </a:gsLst>
          <a:path path="circle">
            <a:fillToRect l="100000" t="100000"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tint val="90000"/>
                <a:satMod val="120000"/>
              </a:schemeClr>
              <a:schemeClr val="phClr">
                <a:tint val="84000"/>
                <a:shade val="97000"/>
                <a:satMod val="130000"/>
              </a:schemeClr>
            </a:duotone>
          </a:blip>
          <a:tile tx="0" ty="0" sx="60000" sy="6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6"/>
    <pageSetUpPr fitToPage="1"/>
  </sheetPr>
  <dimension ref="A1:O35"/>
  <sheetViews>
    <sheetView showGridLines="0" showZeros="0" tabSelected="1" workbookViewId="0">
      <selection sqref="A1:G1"/>
    </sheetView>
  </sheetViews>
  <sheetFormatPr defaultRowHeight="12.75" x14ac:dyDescent="0.2"/>
  <cols>
    <col min="1" max="1" width="14.140625" customWidth="1"/>
    <col min="2" max="2" width="16.7109375" customWidth="1"/>
    <col min="3" max="3" width="20.7109375" customWidth="1"/>
    <col min="4" max="7" width="16.7109375" customWidth="1"/>
    <col min="8" max="10" width="9.28515625" customWidth="1"/>
    <col min="11" max="11" width="14.28515625" customWidth="1"/>
  </cols>
  <sheetData>
    <row r="1" spans="1:15" ht="31.35" customHeight="1" x14ac:dyDescent="0.2">
      <c r="A1" s="34" t="s">
        <v>0</v>
      </c>
      <c r="B1" s="34"/>
      <c r="C1" s="34"/>
      <c r="D1" s="34"/>
      <c r="E1" s="34"/>
      <c r="F1" s="34"/>
      <c r="G1" s="34"/>
      <c r="H1" s="6"/>
      <c r="I1" s="6"/>
      <c r="J1" s="6"/>
      <c r="K1" s="6"/>
      <c r="L1" s="6"/>
      <c r="M1" s="6"/>
      <c r="N1" s="7"/>
      <c r="O1" s="6"/>
    </row>
    <row r="2" spans="1:15" s="5" customFormat="1" ht="24.75" customHeight="1" x14ac:dyDescent="0.2">
      <c r="A2" s="35" t="s">
        <v>1</v>
      </c>
      <c r="B2" s="35"/>
      <c r="C2" s="35"/>
      <c r="D2" s="35"/>
      <c r="E2" s="35"/>
      <c r="F2" s="13"/>
      <c r="G2" s="14" t="s">
        <v>26</v>
      </c>
      <c r="H2" s="8"/>
      <c r="I2" s="8"/>
      <c r="J2" s="8"/>
      <c r="K2" s="8"/>
      <c r="L2" s="8"/>
      <c r="M2" s="8"/>
      <c r="N2" s="8"/>
    </row>
    <row r="3" spans="1:15" s="2" customFormat="1" ht="12" customHeight="1" x14ac:dyDescent="0.2">
      <c r="A3" s="12"/>
      <c r="B3" s="12"/>
      <c r="C3" s="12"/>
      <c r="D3" s="15"/>
      <c r="E3" s="15"/>
      <c r="F3" s="15"/>
      <c r="G3" s="15"/>
    </row>
    <row r="4" spans="1:15" s="2" customFormat="1" ht="12" customHeight="1" x14ac:dyDescent="0.2">
      <c r="A4" s="12"/>
      <c r="B4" s="12"/>
      <c r="C4" s="12"/>
      <c r="D4" s="15"/>
      <c r="E4" s="15"/>
      <c r="F4" s="15"/>
      <c r="G4" s="15"/>
    </row>
    <row r="5" spans="1:15" s="2" customFormat="1" ht="12" customHeight="1" x14ac:dyDescent="0.2">
      <c r="A5" s="12"/>
      <c r="B5" s="12"/>
      <c r="C5" s="12"/>
      <c r="D5" s="15"/>
      <c r="E5" s="15"/>
      <c r="F5" s="15"/>
      <c r="G5" s="15"/>
    </row>
    <row r="6" spans="1:15" s="3" customFormat="1" ht="12" customHeight="1" x14ac:dyDescent="0.2">
      <c r="A6" s="16"/>
      <c r="B6" s="16"/>
      <c r="C6" s="16"/>
      <c r="D6" s="13"/>
      <c r="E6" s="13"/>
      <c r="F6" s="16"/>
      <c r="G6" s="16"/>
    </row>
    <row r="7" spans="1:15" s="3" customFormat="1" ht="20.100000000000001" customHeight="1" x14ac:dyDescent="0.2">
      <c r="A7" s="36" t="s">
        <v>2</v>
      </c>
      <c r="B7" s="37"/>
      <c r="C7" s="32"/>
      <c r="D7" s="33"/>
      <c r="E7" s="17" t="s">
        <v>21</v>
      </c>
      <c r="F7" s="32"/>
      <c r="G7" s="33"/>
      <c r="J7" s="4"/>
      <c r="K7" s="4"/>
    </row>
    <row r="8" spans="1:15" s="3" customFormat="1" ht="20.100000000000001" customHeight="1" x14ac:dyDescent="0.2">
      <c r="A8" s="36" t="s">
        <v>3</v>
      </c>
      <c r="B8" s="37"/>
      <c r="C8" s="32"/>
      <c r="D8" s="33"/>
      <c r="E8" s="36" t="s">
        <v>22</v>
      </c>
      <c r="F8" s="37"/>
      <c r="G8" s="25">
        <v>45658</v>
      </c>
    </row>
    <row r="9" spans="1:15" ht="20.100000000000001" customHeight="1" x14ac:dyDescent="0.2">
      <c r="A9" s="36" t="s">
        <v>4</v>
      </c>
      <c r="B9" s="37"/>
      <c r="C9" s="32"/>
      <c r="D9" s="33"/>
      <c r="E9" s="36" t="s">
        <v>23</v>
      </c>
      <c r="F9" s="37"/>
      <c r="G9" s="25">
        <f>IF($G$8="","",$G$8+13)</f>
        <v>45671</v>
      </c>
    </row>
    <row r="10" spans="1:15" ht="14.1" customHeight="1" x14ac:dyDescent="0.2">
      <c r="A10" s="10"/>
      <c r="B10" s="10"/>
      <c r="C10" s="26"/>
      <c r="D10" s="27"/>
      <c r="E10" s="27"/>
      <c r="F10" s="26"/>
      <c r="G10" s="26"/>
    </row>
    <row r="11" spans="1:15" x14ac:dyDescent="0.2">
      <c r="A11" s="1"/>
      <c r="B11" s="1"/>
      <c r="C11" s="1"/>
      <c r="D11" s="1"/>
      <c r="E11" s="1"/>
      <c r="F11" s="1"/>
      <c r="G11" s="1"/>
    </row>
    <row r="12" spans="1:15" s="3" customFormat="1" ht="20.100000000000001" customHeight="1" x14ac:dyDescent="0.2">
      <c r="A12" s="38" t="s">
        <v>5</v>
      </c>
      <c r="B12" s="38" t="s">
        <v>15</v>
      </c>
      <c r="C12" s="38" t="s">
        <v>19</v>
      </c>
      <c r="D12" s="38" t="s">
        <v>20</v>
      </c>
      <c r="E12" s="38" t="s">
        <v>24</v>
      </c>
      <c r="F12" s="38" t="s">
        <v>25</v>
      </c>
      <c r="G12" s="38" t="s">
        <v>16</v>
      </c>
    </row>
    <row r="13" spans="1:15" s="3" customFormat="1" ht="20.100000000000001" customHeight="1" x14ac:dyDescent="0.2">
      <c r="A13" s="39" t="s">
        <v>6</v>
      </c>
      <c r="B13" s="40">
        <f>G8</f>
        <v>45658</v>
      </c>
      <c r="C13" s="41">
        <v>8</v>
      </c>
      <c r="D13" s="41"/>
      <c r="E13" s="41"/>
      <c r="F13" s="41"/>
      <c r="G13" s="41">
        <f t="shared" ref="G13:G26" si="0">IF(SUM(C13:F13)&gt;24,"Sisestasite rohkem kui 24 tundi.",SUM(C13:F13))</f>
        <v>8</v>
      </c>
    </row>
    <row r="14" spans="1:15" s="3" customFormat="1" ht="20.100000000000001" customHeight="1" x14ac:dyDescent="0.2">
      <c r="A14" s="39" t="s">
        <v>7</v>
      </c>
      <c r="B14" s="40">
        <f>IF($G$8="","",$G$8+1)</f>
        <v>45659</v>
      </c>
      <c r="C14" s="41">
        <v>8</v>
      </c>
      <c r="D14" s="41">
        <v>2</v>
      </c>
      <c r="E14" s="41"/>
      <c r="F14" s="41"/>
      <c r="G14" s="41">
        <f t="shared" si="0"/>
        <v>10</v>
      </c>
    </row>
    <row r="15" spans="1:15" s="3" customFormat="1" ht="20.100000000000001" customHeight="1" x14ac:dyDescent="0.2">
      <c r="A15" s="39" t="s">
        <v>8</v>
      </c>
      <c r="B15" s="40">
        <f>IF($G$8="","",$G$8+2)</f>
        <v>45660</v>
      </c>
      <c r="C15" s="41"/>
      <c r="D15" s="41"/>
      <c r="E15" s="41">
        <v>8</v>
      </c>
      <c r="F15" s="41"/>
      <c r="G15" s="41">
        <f t="shared" si="0"/>
        <v>8</v>
      </c>
    </row>
    <row r="16" spans="1:15" s="3" customFormat="1" ht="20.100000000000001" customHeight="1" x14ac:dyDescent="0.2">
      <c r="A16" s="39" t="s">
        <v>9</v>
      </c>
      <c r="B16" s="40">
        <f>IF($G$8="","",$G$8+3)</f>
        <v>45661</v>
      </c>
      <c r="C16" s="41"/>
      <c r="D16" s="41"/>
      <c r="E16" s="41"/>
      <c r="F16" s="41">
        <v>8</v>
      </c>
      <c r="G16" s="41">
        <f t="shared" si="0"/>
        <v>8</v>
      </c>
    </row>
    <row r="17" spans="1:7" s="3" customFormat="1" ht="20.100000000000001" customHeight="1" x14ac:dyDescent="0.2">
      <c r="A17" s="39" t="s">
        <v>10</v>
      </c>
      <c r="B17" s="40">
        <f>IF($G$8="","",$G$8+4)</f>
        <v>45662</v>
      </c>
      <c r="C17" s="41"/>
      <c r="D17" s="41"/>
      <c r="E17" s="41"/>
      <c r="F17" s="41"/>
      <c r="G17" s="41">
        <f t="shared" si="0"/>
        <v>0</v>
      </c>
    </row>
    <row r="18" spans="1:7" s="3" customFormat="1" ht="20.100000000000001" customHeight="1" x14ac:dyDescent="0.2">
      <c r="A18" s="39" t="s">
        <v>11</v>
      </c>
      <c r="B18" s="40">
        <f>IF($G$8="","",$G$8+5)</f>
        <v>45663</v>
      </c>
      <c r="C18" s="41"/>
      <c r="D18" s="41"/>
      <c r="E18" s="41"/>
      <c r="F18" s="41"/>
      <c r="G18" s="41">
        <f t="shared" si="0"/>
        <v>0</v>
      </c>
    </row>
    <row r="19" spans="1:7" s="3" customFormat="1" ht="20.100000000000001" customHeight="1" x14ac:dyDescent="0.2">
      <c r="A19" s="39" t="s">
        <v>12</v>
      </c>
      <c r="B19" s="40">
        <f>IF($G$8="","",$G$8+6)</f>
        <v>45664</v>
      </c>
      <c r="C19" s="41"/>
      <c r="D19" s="41"/>
      <c r="E19" s="41"/>
      <c r="F19" s="41"/>
      <c r="G19" s="41">
        <f t="shared" si="0"/>
        <v>0</v>
      </c>
    </row>
    <row r="20" spans="1:7" s="3" customFormat="1" ht="20.100000000000001" customHeight="1" x14ac:dyDescent="0.2">
      <c r="A20" s="39" t="s">
        <v>6</v>
      </c>
      <c r="B20" s="40">
        <f>IF($G$8="","",$G$8+7)</f>
        <v>45665</v>
      </c>
      <c r="C20" s="41"/>
      <c r="D20" s="41"/>
      <c r="E20" s="41"/>
      <c r="F20" s="41"/>
      <c r="G20" s="41">
        <f t="shared" si="0"/>
        <v>0</v>
      </c>
    </row>
    <row r="21" spans="1:7" s="3" customFormat="1" ht="20.100000000000001" customHeight="1" x14ac:dyDescent="0.2">
      <c r="A21" s="39" t="s">
        <v>7</v>
      </c>
      <c r="B21" s="40">
        <f>IF($G$8="","",$G$8+8)</f>
        <v>45666</v>
      </c>
      <c r="C21" s="41"/>
      <c r="D21" s="41"/>
      <c r="E21" s="41"/>
      <c r="F21" s="41"/>
      <c r="G21" s="41">
        <f t="shared" si="0"/>
        <v>0</v>
      </c>
    </row>
    <row r="22" spans="1:7" s="3" customFormat="1" ht="20.100000000000001" customHeight="1" x14ac:dyDescent="0.2">
      <c r="A22" s="39" t="s">
        <v>8</v>
      </c>
      <c r="B22" s="40">
        <f>IF($G$8="","",$G$8+9)</f>
        <v>45667</v>
      </c>
      <c r="C22" s="41"/>
      <c r="D22" s="41"/>
      <c r="E22" s="41"/>
      <c r="F22" s="41"/>
      <c r="G22" s="41">
        <f t="shared" si="0"/>
        <v>0</v>
      </c>
    </row>
    <row r="23" spans="1:7" s="3" customFormat="1" ht="20.100000000000001" customHeight="1" x14ac:dyDescent="0.2">
      <c r="A23" s="39" t="s">
        <v>9</v>
      </c>
      <c r="B23" s="40">
        <f>IF($G$8="","",$G$8+10)</f>
        <v>45668</v>
      </c>
      <c r="C23" s="41"/>
      <c r="D23" s="41"/>
      <c r="E23" s="41"/>
      <c r="F23" s="41"/>
      <c r="G23" s="41">
        <f t="shared" si="0"/>
        <v>0</v>
      </c>
    </row>
    <row r="24" spans="1:7" s="3" customFormat="1" ht="20.100000000000001" customHeight="1" x14ac:dyDescent="0.2">
      <c r="A24" s="39" t="s">
        <v>10</v>
      </c>
      <c r="B24" s="40">
        <f>IF($G$8="","",$G$8+11)</f>
        <v>45669</v>
      </c>
      <c r="C24" s="41"/>
      <c r="D24" s="41"/>
      <c r="E24" s="41"/>
      <c r="F24" s="41"/>
      <c r="G24" s="41">
        <f t="shared" si="0"/>
        <v>0</v>
      </c>
    </row>
    <row r="25" spans="1:7" s="3" customFormat="1" ht="20.100000000000001" customHeight="1" x14ac:dyDescent="0.2">
      <c r="A25" s="39" t="s">
        <v>11</v>
      </c>
      <c r="B25" s="40">
        <f>IF($G$8="","",$G$8+12)</f>
        <v>45670</v>
      </c>
      <c r="C25" s="41"/>
      <c r="D25" s="41"/>
      <c r="E25" s="41"/>
      <c r="F25" s="41"/>
      <c r="G25" s="41">
        <f t="shared" si="0"/>
        <v>0</v>
      </c>
    </row>
    <row r="26" spans="1:7" s="3" customFormat="1" ht="20.100000000000001" customHeight="1" x14ac:dyDescent="0.2">
      <c r="A26" s="39" t="s">
        <v>12</v>
      </c>
      <c r="B26" s="40">
        <f>IF($G$8="","",$G$8+13)</f>
        <v>45671</v>
      </c>
      <c r="C26" s="41"/>
      <c r="D26" s="41"/>
      <c r="E26" s="41"/>
      <c r="F26" s="41"/>
      <c r="G26" s="41">
        <f t="shared" si="0"/>
        <v>0</v>
      </c>
    </row>
    <row r="27" spans="1:7" s="3" customFormat="1" ht="20.100000000000001" customHeight="1" thickBot="1" x14ac:dyDescent="0.25">
      <c r="A27" s="42"/>
      <c r="B27" s="43" t="s">
        <v>16</v>
      </c>
      <c r="C27" s="44">
        <f>SUBTOTAL(109,Tabel1[Korralised töötunnid])</f>
        <v>16</v>
      </c>
      <c r="D27" s="44">
        <f>SUBTOTAL(109,Tabel1[Ületunnid])</f>
        <v>2</v>
      </c>
      <c r="E27" s="44">
        <f>SUBTOTAL(109,Tabel1[Haigusetunnid])</f>
        <v>8</v>
      </c>
      <c r="F27" s="44">
        <f>SUBTOTAL(109,Tabel1[Puhkus])</f>
        <v>8</v>
      </c>
      <c r="G27" s="44">
        <f>SUBTOTAL(109,Tabel1[Kokku])</f>
        <v>34</v>
      </c>
    </row>
    <row r="28" spans="1:7" s="3" customFormat="1" ht="19.5" customHeight="1" thickBot="1" x14ac:dyDescent="0.25">
      <c r="A28" s="45"/>
      <c r="B28" s="46" t="s">
        <v>17</v>
      </c>
      <c r="C28" s="47">
        <v>10</v>
      </c>
      <c r="D28" s="48">
        <v>15</v>
      </c>
      <c r="E28" s="48">
        <v>10</v>
      </c>
      <c r="F28" s="48">
        <v>10</v>
      </c>
      <c r="G28" s="49"/>
    </row>
    <row r="29" spans="1:7" s="3" customFormat="1" ht="19.5" customHeight="1" x14ac:dyDescent="0.2">
      <c r="A29" s="50"/>
      <c r="B29" s="51" t="s">
        <v>18</v>
      </c>
      <c r="C29" s="52">
        <f>SUM(C28*Tabel1[[#Totals],[Korralised töötunnid]])</f>
        <v>160</v>
      </c>
      <c r="D29" s="52">
        <f>SUM(D28*Tabel1[[#Totals],[Ületunnid]])</f>
        <v>30</v>
      </c>
      <c r="E29" s="52">
        <f>SUM(E28*Tabel1[[#Totals],[Haigusetunnid]])</f>
        <v>80</v>
      </c>
      <c r="F29" s="52">
        <f>SUM(F28*Tabel1[[#Totals],[Puhkus]])</f>
        <v>80</v>
      </c>
      <c r="G29" s="53">
        <f>SUM(C29:F29)</f>
        <v>350</v>
      </c>
    </row>
    <row r="32" spans="1:7" x14ac:dyDescent="0.2">
      <c r="A32" s="11"/>
      <c r="B32" s="11"/>
      <c r="C32" s="11"/>
      <c r="D32" s="11"/>
      <c r="E32" s="11"/>
      <c r="F32" s="11"/>
      <c r="G32" s="11"/>
    </row>
    <row r="33" spans="1:7" x14ac:dyDescent="0.2">
      <c r="A33" s="18"/>
      <c r="B33" s="18"/>
      <c r="C33" s="18"/>
      <c r="D33" s="18"/>
      <c r="E33" s="19"/>
      <c r="F33" s="18"/>
      <c r="G33" s="18"/>
    </row>
    <row r="34" spans="1:7" s="9" customFormat="1" ht="27.95" customHeight="1" x14ac:dyDescent="0.2">
      <c r="A34" s="30" t="s">
        <v>13</v>
      </c>
      <c r="B34" s="30"/>
      <c r="C34" s="20"/>
      <c r="D34" s="20"/>
      <c r="E34" s="21"/>
      <c r="F34" s="22" t="s">
        <v>15</v>
      </c>
      <c r="G34" s="28"/>
    </row>
    <row r="35" spans="1:7" s="9" customFormat="1" ht="20.100000000000001" customHeight="1" x14ac:dyDescent="0.2">
      <c r="A35" s="31" t="s">
        <v>14</v>
      </c>
      <c r="B35" s="31"/>
      <c r="C35" s="23"/>
      <c r="D35" s="23"/>
      <c r="E35" s="21"/>
      <c r="F35" s="24" t="s">
        <v>15</v>
      </c>
      <c r="G35" s="29"/>
    </row>
  </sheetData>
  <mergeCells count="13">
    <mergeCell ref="A34:B34"/>
    <mergeCell ref="A35:B35"/>
    <mergeCell ref="F7:G7"/>
    <mergeCell ref="A1:G1"/>
    <mergeCell ref="A2:E2"/>
    <mergeCell ref="E8:F8"/>
    <mergeCell ref="E9:F9"/>
    <mergeCell ref="A7:B7"/>
    <mergeCell ref="A8:B8"/>
    <mergeCell ref="A9:B9"/>
    <mergeCell ref="C7:D7"/>
    <mergeCell ref="C8:D8"/>
    <mergeCell ref="C9:D9"/>
  </mergeCells>
  <phoneticPr fontId="0" type="noConversion"/>
  <printOptions horizontalCentered="1"/>
  <pageMargins left="0.5" right="0.5" top="0.75" bottom="0.75" header="0.5" footer="0"/>
  <pageSetup paperSize="9" scale="84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Kahe nädala tööajaarvestusleht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2017-09-11T06:09:16Z</dcterms:created>
  <dcterms:modified xsi:type="dcterms:W3CDTF">2019-06-12T04:06:56Z</dcterms:modified>
</cp:coreProperties>
</file>