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F9EF0993-E24C-4943-B152-BBA875B2373D}" xr6:coauthVersionLast="31" xr6:coauthVersionMax="34" xr10:uidLastSave="{00000000-0000-0000-0000-000000000000}"/>
  <bookViews>
    <workbookView xWindow="930" yWindow="0" windowWidth="20490" windowHeight="6930" xr2:uid="{00000000-000D-0000-FFFF-FFFF00000000}"/>
  </bookViews>
  <sheets>
    <sheet name="Rahavoog" sheetId="1" r:id="rId1"/>
    <sheet name="Kuusissetulek" sheetId="3" r:id="rId2"/>
    <sheet name="Kuuväljaminek" sheetId="4" r:id="rId3"/>
    <sheet name="DIAGRAMMI ANDMED" sheetId="2" state="hidden" r:id="rId4"/>
  </sheets>
  <definedNames>
    <definedName name="Aasta">'Rahavoog'!$B$4</definedName>
    <definedName name="EelarvePealkiri">'Rahavoog'!$B$2</definedName>
    <definedName name="Kuu">'Rahavoog'!$B$3</definedName>
    <definedName name="Nimi">'Rahavoog'!$B$1</definedName>
    <definedName name="_xlnm.Print_Titles" localSheetId="1">Kuusissetulek!$5:$5</definedName>
    <definedName name="_xlnm.Print_Titles" localSheetId="2">Kuuväljaminek!$5:$5</definedName>
    <definedName name="_xlnm.Print_Titles" localSheetId="0">'Rahavoog'!$6:$6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2" i="4"/>
  <c r="B1" i="4"/>
  <c r="B1" i="3"/>
  <c r="E8" i="3" l="1"/>
  <c r="E7" i="3"/>
  <c r="E6" i="3"/>
  <c r="C9" i="3" l="1"/>
  <c r="D9" i="3"/>
  <c r="D26" i="4" l="1"/>
  <c r="D6" i="2" s="1"/>
  <c r="C26" i="4"/>
  <c r="C6" i="2" s="1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D5" i="2"/>
  <c r="C7" i="1"/>
  <c r="E9" i="3" l="1"/>
  <c r="E7" i="1" s="1"/>
  <c r="D8" i="1"/>
  <c r="C5" i="2"/>
  <c r="E26" i="4"/>
  <c r="E8" i="1" s="1"/>
  <c r="D7" i="1"/>
  <c r="C8" i="1"/>
  <c r="B3" i="1"/>
  <c r="B4" i="1"/>
  <c r="B4" i="4" l="1"/>
  <c r="B4" i="3"/>
  <c r="B3" i="3"/>
  <c r="B3" i="4"/>
  <c r="C9" i="1"/>
  <c r="C4" i="2" s="1"/>
  <c r="D9" i="1"/>
  <c r="D4" i="2" s="1"/>
  <c r="E9" i="1"/>
</calcChain>
</file>

<file path=xl/sharedStrings.xml><?xml version="1.0" encoding="utf-8"?>
<sst xmlns="http://schemas.openxmlformats.org/spreadsheetml/2006/main" count="49" uniqueCount="37">
  <si>
    <t>Nimi</t>
  </si>
  <si>
    <t>Pere-eelarve</t>
  </si>
  <si>
    <t>Märkus. Rahavoogude tabeli väärtused arvutatakse automaatselt kuusissetuleku ja kuuväljamineku töölehtede kirjete põhjal</t>
  </si>
  <si>
    <t>Rahavoog</t>
  </si>
  <si>
    <t>Sissetulekud kokku</t>
  </si>
  <si>
    <t>Väljaminekud kokku</t>
  </si>
  <si>
    <t>Sularaha kokku</t>
  </si>
  <si>
    <t>Prognoositud</t>
  </si>
  <si>
    <t>Tegelik</t>
  </si>
  <si>
    <t>Hälve</t>
  </si>
  <si>
    <t>Kuusissetulek</t>
  </si>
  <si>
    <t>Sissetulek 1</t>
  </si>
  <si>
    <t>Sissetulek 2</t>
  </si>
  <si>
    <t>Muu sissetulek</t>
  </si>
  <si>
    <t>Kuuväljaminek</t>
  </si>
  <si>
    <t>Eluase</t>
  </si>
  <si>
    <t>Toit</t>
  </si>
  <si>
    <t>Telefon</t>
  </si>
  <si>
    <t>Elekter/gaas</t>
  </si>
  <si>
    <t>Vesi/kanalisatsioon/prügivedu</t>
  </si>
  <si>
    <t>Kaabeltelevisioon</t>
  </si>
  <si>
    <t>Internet</t>
  </si>
  <si>
    <t>Majapidamine/remont</t>
  </si>
  <si>
    <t>Lastehoid</t>
  </si>
  <si>
    <t>Õppemaks</t>
  </si>
  <si>
    <t>Lemmikloomad</t>
  </si>
  <si>
    <t>Transport</t>
  </si>
  <si>
    <t>Hügieenivahendid</t>
  </si>
  <si>
    <t>Kindlustus</t>
  </si>
  <si>
    <t>Krediitkaardid</t>
  </si>
  <si>
    <t>Laenud</t>
  </si>
  <si>
    <t>Maksud</t>
  </si>
  <si>
    <t>Kingitused/heategevus</t>
  </si>
  <si>
    <t>Säästud</t>
  </si>
  <si>
    <t>Muu</t>
  </si>
  <si>
    <t>Kokku</t>
  </si>
  <si>
    <t>DIAGRAMMI ANDMED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</si>
</sst>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4" x14ac:knownFonts="1">
    <font>
      <b/>
      <sz val="13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25"/>
      <color theme="5" tint="-0.499984740745262"/>
      <name val="Calibri"/>
      <family val="2"/>
      <scheme val="major"/>
    </font>
    <font>
      <b/>
      <sz val="25"/>
      <color theme="4" tint="-0.24994659260841701"/>
      <name val="Calibri"/>
      <family val="2"/>
      <scheme val="major"/>
    </font>
    <font>
      <b/>
      <sz val="31"/>
      <color theme="4" tint="-0.24994659260841701"/>
      <name val="Calibri"/>
      <family val="2"/>
      <scheme val="major"/>
    </font>
    <font>
      <i/>
      <sz val="11"/>
      <color theme="1" tint="0.34998626667073579"/>
      <name val="Calibri"/>
      <family val="2"/>
      <scheme val="minor"/>
    </font>
    <font>
      <b/>
      <sz val="20"/>
      <color theme="5" tint="-0.499984740745262"/>
      <name val="Calibri"/>
      <family val="2"/>
      <scheme val="major"/>
    </font>
    <font>
      <b/>
      <sz val="20"/>
      <color theme="1" tint="0.499984740745262"/>
      <name val="Calibri"/>
      <family val="2"/>
      <scheme val="major"/>
    </font>
    <font>
      <b/>
      <sz val="13"/>
      <color theme="2" tint="-0.749961851863155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3"/>
      <color theme="2" tint="-0.749961851863155"/>
      <name val="Calibri"/>
      <scheme val="minor"/>
    </font>
    <font>
      <b/>
      <sz val="25"/>
      <color theme="6" tint="-0.499984740745262"/>
      <name val="Calibri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medium">
        <color theme="2" tint="-0.2499465926084170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5" fillId="0" borderId="0" applyNumberFormat="0" applyFill="0" applyBorder="0" applyAlignment="0" applyProtection="0"/>
    <xf numFmtId="0" fontId="4" fillId="0" borderId="0" applyNumberFormat="0" applyFill="0" applyBorder="0" applyProtection="0"/>
    <xf numFmtId="0" fontId="3" fillId="0" borderId="0" applyNumberFormat="0" applyFill="0" applyBorder="0" applyProtection="0"/>
    <xf numFmtId="0" fontId="12" fillId="0" borderId="0" applyNumberFormat="0" applyFill="0" applyBorder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Protection="0"/>
    <xf numFmtId="0" fontId="8" fillId="0" borderId="1">
      <alignment horizontal="left" vertical="center"/>
    </xf>
    <xf numFmtId="0" fontId="9" fillId="0" borderId="0"/>
    <xf numFmtId="3" fontId="9" fillId="0" borderId="0">
      <alignment horizontal="right"/>
    </xf>
    <xf numFmtId="3" fontId="9" fillId="0" borderId="0">
      <alignment horizontal="right"/>
    </xf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2" applyNumberFormat="0" applyAlignment="0" applyProtection="0"/>
    <xf numFmtId="0" fontId="17" fillId="6" borderId="3" applyNumberFormat="0" applyAlignment="0" applyProtection="0"/>
    <xf numFmtId="0" fontId="18" fillId="6" borderId="2" applyNumberFormat="0" applyAlignment="0" applyProtection="0"/>
    <xf numFmtId="0" fontId="19" fillId="0" borderId="4" applyNumberFormat="0" applyFill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9" fillId="8" borderId="6" applyNumberFormat="0" applyFont="0" applyAlignment="0" applyProtection="0"/>
    <xf numFmtId="0" fontId="22" fillId="0" borderId="7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5" fillId="0" borderId="0" xfId="1" applyAlignment="1">
      <alignment vertical="center"/>
    </xf>
    <xf numFmtId="3" fontId="0" fillId="0" borderId="0" xfId="0" applyNumberFormat="1"/>
    <xf numFmtId="0" fontId="2" fillId="0" borderId="0" xfId="0" applyFont="1"/>
    <xf numFmtId="0" fontId="5" fillId="0" borderId="0" xfId="1" applyAlignment="1">
      <alignment horizontal="left" vertical="center"/>
    </xf>
    <xf numFmtId="0" fontId="7" fillId="0" borderId="0" xfId="5" applyAlignment="1">
      <alignment vertical="center"/>
    </xf>
    <xf numFmtId="0" fontId="6" fillId="0" borderId="0" xfId="6"/>
    <xf numFmtId="0" fontId="8" fillId="0" borderId="1" xfId="7">
      <alignment horizontal="left" vertical="center"/>
    </xf>
    <xf numFmtId="3" fontId="0" fillId="0" borderId="0" xfId="0" applyNumberFormat="1" applyFont="1" applyBorder="1"/>
    <xf numFmtId="0" fontId="0" fillId="0" borderId="0" xfId="0" applyFont="1" applyBorder="1"/>
    <xf numFmtId="0" fontId="12" fillId="0" borderId="0" xfId="4"/>
    <xf numFmtId="0" fontId="4" fillId="0" borderId="0" xfId="2"/>
    <xf numFmtId="0" fontId="7" fillId="0" borderId="0" xfId="5"/>
    <xf numFmtId="0" fontId="3" fillId="0" borderId="0" xfId="3"/>
    <xf numFmtId="0" fontId="9" fillId="0" borderId="0" xfId="8"/>
    <xf numFmtId="3" fontId="9" fillId="0" borderId="0" xfId="9">
      <alignment horizontal="right"/>
    </xf>
    <xf numFmtId="3" fontId="9" fillId="0" borderId="0" xfId="10">
      <alignment horizontal="right"/>
    </xf>
    <xf numFmtId="0" fontId="0" fillId="0" borderId="0" xfId="8" applyFont="1" applyBorder="1"/>
    <xf numFmtId="3" fontId="0" fillId="0" borderId="0" xfId="9" applyFont="1" applyBorder="1">
      <alignment horizontal="right"/>
    </xf>
    <xf numFmtId="3" fontId="0" fillId="0" borderId="0" xfId="10" applyFont="1" applyBorder="1">
      <alignment horizontal="right"/>
    </xf>
    <xf numFmtId="0" fontId="4" fillId="0" borderId="0" xfId="2" applyBorder="1"/>
    <xf numFmtId="0" fontId="0" fillId="0" borderId="0" xfId="8" applyFont="1"/>
    <xf numFmtId="0" fontId="10" fillId="0" borderId="0" xfId="6" applyFont="1" applyAlignment="1">
      <alignment horizontal="left"/>
    </xf>
    <xf numFmtId="0" fontId="11" fillId="0" borderId="0" xfId="0" applyFont="1" applyBorder="1"/>
    <xf numFmtId="3" fontId="11" fillId="0" borderId="0" xfId="0" applyNumberFormat="1" applyFont="1" applyBorder="1"/>
    <xf numFmtId="0" fontId="0" fillId="0" borderId="0" xfId="0" applyNumberFormat="1"/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Amounts" xfId="9" xr:uid="{00000000-0005-0000-0000-000000000000}"/>
    <cellStyle name="Bad" xfId="17" builtinId="27" customBuiltin="1"/>
    <cellStyle name="Calculation" xfId="21" builtinId="22" customBuiltin="1"/>
    <cellStyle name="Check Cell" xfId="23" builtinId="23" customBuiltin="1"/>
    <cellStyle name="Comma" xfId="11" builtinId="3" customBuiltin="1"/>
    <cellStyle name="Comma [0]" xfId="12" builtinId="6" customBuiltin="1"/>
    <cellStyle name="Currency" xfId="13" builtinId="4" customBuiltin="1"/>
    <cellStyle name="Currency [0]" xfId="14" builtinId="7" customBuiltin="1"/>
    <cellStyle name="Explanatory Text" xfId="6" builtinId="53" customBuiltin="1"/>
    <cellStyle name="Good" xfId="1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 customBuiltin="1"/>
    <cellStyle name="Note" xfId="25" builtinId="10" customBuiltin="1"/>
    <cellStyle name="Output" xfId="20" builtinId="21" customBuiltin="1"/>
    <cellStyle name="Percent" xfId="15" builtinId="5" customBuiltin="1"/>
    <cellStyle name="Table Details" xfId="8" xr:uid="{00000000-0005-0000-0000-000007000000}"/>
    <cellStyle name="Title" xfId="1" builtinId="15" customBuiltin="1"/>
    <cellStyle name="Total" xfId="26" builtinId="25" customBuiltin="1"/>
    <cellStyle name="Variance" xfId="10" xr:uid="{00000000-0005-0000-0000-000009000000}"/>
    <cellStyle name="Warning Text" xfId="24" builtinId="11" customBuiltin="1"/>
    <cellStyle name="Year" xfId="7" xr:uid="{00000000-0005-0000-0000-00000A000000}"/>
  </cellStyles>
  <dxfs count="21"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numFmt numFmtId="3" formatCode="#,##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2" tint="-0.749961851863155"/>
        <name val="Calibri"/>
        <scheme val="minor"/>
      </font>
      <border diagonalUp="0" diagonalDown="0" outline="0">
        <left/>
        <right/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5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6" tint="-0.499984740745262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  <dxf>
      <font>
        <b/>
        <i val="0"/>
        <color theme="2" tint="-0.749961851863155"/>
      </font>
      <border>
        <top style="thin">
          <color theme="2" tint="-0.499984740745262"/>
        </top>
      </border>
    </dxf>
    <dxf>
      <font>
        <b/>
        <i val="0"/>
        <color theme="4" tint="-0.24994659260841701"/>
      </font>
      <border>
        <bottom style="medium">
          <color theme="2" tint="-0.24994659260841701"/>
        </bottom>
      </border>
    </dxf>
    <dxf>
      <font>
        <b/>
        <i val="0"/>
        <color theme="1" tint="0.34998626667073579"/>
      </font>
      <border>
        <top/>
        <bottom/>
      </border>
    </dxf>
  </dxfs>
  <tableStyles count="3" defaultTableStyle="Family budget cash flow" defaultPivotStyle="PivotStyleLight16">
    <tableStyle name="Family budget cash flow" pivot="0" count="3" xr9:uid="{00000000-0011-0000-FFFF-FFFF00000000}">
      <tableStyleElement type="wholeTable" dxfId="20"/>
      <tableStyleElement type="headerRow" dxfId="19"/>
      <tableStyleElement type="totalRow" dxfId="18"/>
    </tableStyle>
    <tableStyle name="Family budget monthly expense" pivot="0" count="3" xr9:uid="{00000000-0011-0000-FFFF-FFFF01000000}">
      <tableStyleElement type="wholeTable" dxfId="17"/>
      <tableStyleElement type="headerRow" dxfId="16"/>
      <tableStyleElement type="totalRow" dxfId="15"/>
    </tableStyle>
    <tableStyle name="Family budget monthly income" pivot="0" count="3" xr9:uid="{00000000-0011-0000-FFFF-FFFF02000000}">
      <tableStyleElement type="wholeTable" dxfId="14"/>
      <tableStyleElement type="headerRow" dxfId="13"/>
      <tableStyleElement type="totalRow" dxfId="1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0928765741589453"/>
          <c:y val="0.13710580090580649"/>
          <c:w val="0.68894258484169146"/>
          <c:h val="0.74505498246072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'DIAGRAMMI ANDMED'!$C$3</c:f>
              <c:strCache>
                <c:ptCount val="1"/>
                <c:pt idx="0">
                  <c:v>Prognoositud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D8-4A29-AA76-4E89536BAE58}"/>
              </c:ext>
            </c:extLst>
          </c:dPt>
          <c:cat>
            <c:strRef>
              <c:f>'DIAGRAMMI ANDMED'!$B$4:$B$6</c:f>
              <c:strCache>
                <c:ptCount val="3"/>
                <c:pt idx="0">
                  <c:v>Rahavoog</c:v>
                </c:pt>
                <c:pt idx="1">
                  <c:v>Kuusissetulek</c:v>
                </c:pt>
                <c:pt idx="2">
                  <c:v>Kuuväljaminek</c:v>
                </c:pt>
              </c:strCache>
            </c:strRef>
          </c:cat>
          <c:val>
            <c:numRef>
              <c:f>'DIAGRAMMI ANDMED'!$C$4:$C$6</c:f>
              <c:numCache>
                <c:formatCode>General</c:formatCod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DD8-4A29-AA76-4E89536BAE58}"/>
            </c:ext>
          </c:extLst>
        </c:ser>
        <c:ser>
          <c:idx val="1"/>
          <c:order val="1"/>
          <c:tx>
            <c:strRef>
              <c:f>'DIAGRAMMI ANDMED'!$D$3</c:f>
              <c:strCache>
                <c:ptCount val="1"/>
                <c:pt idx="0">
                  <c:v>Tegelik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DD8-4A29-AA76-4E89536BAE5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DD8-4A29-AA76-4E89536BAE5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DD8-4A29-AA76-4E89536BAE58}"/>
              </c:ext>
            </c:extLst>
          </c:dPt>
          <c:cat>
            <c:strRef>
              <c:f>'DIAGRAMMI ANDMED'!$B$4:$B$6</c:f>
              <c:strCache>
                <c:ptCount val="3"/>
                <c:pt idx="0">
                  <c:v>Rahavoog</c:v>
                </c:pt>
                <c:pt idx="1">
                  <c:v>Kuusissetulek</c:v>
                </c:pt>
                <c:pt idx="2">
                  <c:v>Kuuväljaminek</c:v>
                </c:pt>
              </c:strCache>
            </c:strRef>
          </c:cat>
          <c:val>
            <c:numRef>
              <c:f>'DIAGRAMMI ANDMED'!$D$4:$D$6</c:f>
              <c:numCache>
                <c:formatCode>General</c:formatCod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DD8-4A29-AA76-4E89536BA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4"/>
        <c:overlap val="-11"/>
        <c:axId val="420927144"/>
        <c:axId val="420929496"/>
      </c:barChart>
      <c:catAx>
        <c:axId val="42092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929496"/>
        <c:crosses val="autoZero"/>
        <c:auto val="1"/>
        <c:lblAlgn val="ctr"/>
        <c:lblOffset val="100"/>
        <c:noMultiLvlLbl val="0"/>
      </c:catAx>
      <c:valAx>
        <c:axId val="420929496"/>
        <c:scaling>
          <c:orientation val="minMax"/>
        </c:scaling>
        <c:delete val="0"/>
        <c:axPos val="l"/>
        <c:numFmt formatCode="#,##0\ &quot;€&quot;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300" b="0" i="0" u="none" strike="noStrike" kern="1200" baseline="0">
                <a:solidFill>
                  <a:schemeClr val="bg2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420927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1.6792123818085324E-2"/>
          <c:y val="0.68999918686350659"/>
          <c:w val="0.15442313177152719"/>
          <c:h val="0.17871135732900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bg2">
                  <a:lumMod val="25000"/>
                </a:schemeClr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3</xdr:row>
      <xdr:rowOff>190500</xdr:rowOff>
    </xdr:from>
    <xdr:to>
      <xdr:col>5</xdr:col>
      <xdr:colOff>0</xdr:colOff>
      <xdr:row>4</xdr:row>
      <xdr:rowOff>2599592</xdr:rowOff>
    </xdr:to>
    <xdr:graphicFrame macro="">
      <xdr:nvGraphicFramePr>
        <xdr:cNvPr id="3" name="Eelarvediagramm" descr="A chart showing the comparison of Actual and Projected Cash Flow, Monthly Income and Monthly Expens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ahavoog" displayName="Rahavoog" ref="B6:E9" totalsRowCount="1">
  <autoFilter ref="B6:E8" xr:uid="{00000000-0009-0000-0100-000001000000}"/>
  <tableColumns count="4">
    <tableColumn id="1" xr3:uid="{00000000-0010-0000-0000-000001000000}" name="Rahavoog" totalsRowLabel="Sularaha kokku" totalsRowDxfId="11"/>
    <tableColumn id="3" xr3:uid="{00000000-0010-0000-0000-000003000000}" name="Prognoositud" totalsRowFunction="custom" totalsRowDxfId="10">
      <totalsRowFormula>C7-C8</totalsRowFormula>
    </tableColumn>
    <tableColumn id="4" xr3:uid="{00000000-0010-0000-0000-000004000000}" name="Tegelik" totalsRowFunction="custom" totalsRowDxfId="9">
      <totalsRowFormula>D7-D8</totalsRowFormula>
    </tableColumn>
    <tableColumn id="5" xr3:uid="{00000000-0010-0000-0000-000005000000}" name="Hälve" totalsRowFunction="sum" totalsRowDxfId="8">
      <calculatedColumnFormula>Sissetulekud[[#Totals],[Hälve]]</calculatedColumnFormula>
    </tableColumn>
  </tableColumns>
  <tableStyleInfo name="Family budget cash flow" showFirstColumn="0" showLastColumn="0" showRowStripes="0" showColumnStripes="0"/>
  <extLst>
    <ext xmlns:x14="http://schemas.microsoft.com/office/spreadsheetml/2009/9/main" uri="{504A1905-F514-4f6f-8877-14C23A59335A}">
      <x14:table altTextSummary="Projected, Actual, and Variance cash flow are automatically updated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Sissetulekud" displayName="Sissetulekud" ref="B5:E9" totalsRowCount="1">
  <autoFilter ref="B5:E8" xr:uid="{00000000-0009-0000-0100-000005000000}"/>
  <tableColumns count="4">
    <tableColumn id="1" xr3:uid="{00000000-0010-0000-0100-000001000000}" name="Kuusissetulek" totalsRowLabel="Sissetulekud kokku" totalsRowDxfId="7" dataCellStyle="Table Details"/>
    <tableColumn id="3" xr3:uid="{00000000-0010-0000-0100-000003000000}" name="Prognoositud" totalsRowFunction="sum" totalsRowDxfId="6" dataCellStyle="Amounts"/>
    <tableColumn id="4" xr3:uid="{00000000-0010-0000-0100-000004000000}" name="Tegelik" totalsRowFunction="sum" totalsRowDxfId="5" dataCellStyle="Amounts"/>
    <tableColumn id="5" xr3:uid="{00000000-0010-0000-0100-000005000000}" name="Hälve" totalsRowFunction="sum" totalsRowDxfId="4" dataCellStyle="Variance">
      <calculatedColumnFormula>Sissetulekud[[#This Row],[Tegelik]]-Sissetulekud[[#This Row],[Prognoositud]]</calculatedColumnFormula>
    </tableColumn>
  </tableColumns>
  <tableStyleInfo name="Family budget monthly income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for Projected and Actual income in this table. Variance is automatically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Väljaminekud" displayName="Väljaminekud" ref="B5:E26" totalsRowCount="1">
  <autoFilter ref="B5:E25" xr:uid="{00000000-0009-0000-0100-000009000000}"/>
  <tableColumns count="4">
    <tableColumn id="1" xr3:uid="{00000000-0010-0000-0200-000001000000}" name="Kuuväljaminek" totalsRowLabel="Kokku" totalsRowDxfId="3" dataCellStyle="Table Details"/>
    <tableColumn id="3" xr3:uid="{00000000-0010-0000-0200-000003000000}" name="Prognoositud" totalsRowFunction="sum" totalsRowDxfId="2" dataCellStyle="Amounts"/>
    <tableColumn id="4" xr3:uid="{00000000-0010-0000-0200-000004000000}" name="Tegelik" totalsRowFunction="sum" totalsRowDxfId="1" dataCellStyle="Amounts"/>
    <tableColumn id="5" xr3:uid="{00000000-0010-0000-0200-000005000000}" name="Hälve" totalsRowFunction="sum" totalsRowDxfId="0" dataCellStyle="Variance">
      <calculatedColumnFormula>Väljaminekud[[#This Row],[Prognoositud]]-Väljaminekud[[#This Row],[Tegelik]]</calculatedColumnFormula>
    </tableColumn>
  </tableColumns>
  <tableStyleInfo name="Family budget monthly expens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for Projected and Actual expenses in this table. Varianc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0EAACF"/>
      </a:accent1>
      <a:accent2>
        <a:srgbClr val="A1D23A"/>
      </a:accent2>
      <a:accent3>
        <a:srgbClr val="F6893A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Family budge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E9"/>
  <sheetViews>
    <sheetView showGridLines="0" tabSelected="1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">
        <v>0</v>
      </c>
      <c r="C1" s="2"/>
    </row>
    <row r="2" spans="2:5" ht="46.5" customHeight="1" x14ac:dyDescent="0.3">
      <c r="B2" s="4" t="s">
        <v>1</v>
      </c>
      <c r="C2" s="2"/>
    </row>
    <row r="3" spans="2:5" ht="27" thickBot="1" x14ac:dyDescent="0.45">
      <c r="B3" s="12" t="str">
        <f ca="1">TEXT(TODAY(),"mmmm")</f>
        <v>August</v>
      </c>
      <c r="C3" s="2"/>
    </row>
    <row r="4" spans="2:5" ht="26.25" x14ac:dyDescent="0.3">
      <c r="B4" s="7">
        <f ca="1">YEAR(TODAY())</f>
        <v>2018</v>
      </c>
      <c r="C4" s="2"/>
    </row>
    <row r="5" spans="2:5" ht="219.75" customHeight="1" x14ac:dyDescent="0.3">
      <c r="B5" s="6" t="s">
        <v>2</v>
      </c>
      <c r="C5" s="22"/>
      <c r="D5" s="22"/>
      <c r="E5" s="22"/>
    </row>
    <row r="6" spans="2:5" ht="45" customHeight="1" x14ac:dyDescent="0.5">
      <c r="B6" s="20" t="s">
        <v>3</v>
      </c>
      <c r="C6" s="9" t="s">
        <v>7</v>
      </c>
      <c r="D6" s="9" t="s">
        <v>8</v>
      </c>
      <c r="E6" s="9" t="s">
        <v>9</v>
      </c>
    </row>
    <row r="7" spans="2:5" ht="17.25" customHeight="1" x14ac:dyDescent="0.3">
      <c r="B7" s="17" t="s">
        <v>4</v>
      </c>
      <c r="C7" s="18">
        <f>Sissetulekud[[#Totals],[Prognoositud]]</f>
        <v>5700</v>
      </c>
      <c r="D7" s="18">
        <f>Sissetulekud[[#Totals],[Tegelik]]</f>
        <v>5500</v>
      </c>
      <c r="E7" s="19">
        <f>Sissetulekud[[#Totals],[Hälve]]</f>
        <v>-200</v>
      </c>
    </row>
    <row r="8" spans="2:5" ht="17.25" customHeight="1" x14ac:dyDescent="0.3">
      <c r="B8" s="17" t="s">
        <v>5</v>
      </c>
      <c r="C8" s="18">
        <f>Väljaminekud[[#Totals],[Prognoositud]]</f>
        <v>3603</v>
      </c>
      <c r="D8" s="18">
        <f>Väljaminekud[[#Totals],[Tegelik]]</f>
        <v>3655</v>
      </c>
      <c r="E8" s="19">
        <f>Väljaminekud[[#Totals],[Hälve]]</f>
        <v>-52</v>
      </c>
    </row>
    <row r="9" spans="2:5" ht="17.25" customHeight="1" x14ac:dyDescent="0.3">
      <c r="B9" s="9" t="s">
        <v>6</v>
      </c>
      <c r="C9" s="8">
        <f>C7-C8</f>
        <v>2097</v>
      </c>
      <c r="D9" s="8">
        <f>D7-D8</f>
        <v>1845</v>
      </c>
      <c r="E9" s="8">
        <f>SUBTOTAL(109,Rahavoog[Hälve])</f>
        <v>-252</v>
      </c>
    </row>
  </sheetData>
  <dataValidations count="10">
    <dataValidation allowBlank="1" showInputMessage="1" showErrorMessage="1" prompt="Selles töövihikus saate luua pere-eelarve. Sellel töölehel asuvat diagrammi ja tabelit „Rahavoog“ värskendatakse automaatselt teistele töölehtedele sisestatud igakuiste sissetulekute ja väljaminekute alusel." sqref="A1" xr:uid="{00000000-0002-0000-0000-000000000000}"/>
    <dataValidation allowBlank="1" showInputMessage="1" showErrorMessage="1" prompt="Sisestage sellesse lahtrisse eelarve nimi." sqref="B1" xr:uid="{00000000-0002-0000-0000-000001000000}"/>
    <dataValidation allowBlank="1" showInputMessage="1" showErrorMessage="1" prompt="Sisestage sellesse lahtrisse kuu ja allolevasse lahtrisse aasta." sqref="B3" xr:uid="{00000000-0002-0000-0000-000002000000}"/>
    <dataValidation allowBlank="1" showInputMessage="1" showErrorMessage="1" prompt="Sisestage sellesse lahtrisse aasta." sqref="B4" xr:uid="{00000000-0002-0000-0000-000003000000}"/>
    <dataValidation allowBlank="1" showInputMessage="1" showErrorMessage="1" prompt="Kogusissetulekute ja koguväljaminekute andmed värskendatakse selle veeru päiselahtri all automaatselt sissetulekute ja väljaminekute tabelitesse sisestatud andmete põhjal." sqref="B6" xr:uid="{00000000-0002-0000-0000-000004000000}"/>
    <dataValidation allowBlank="1" showInputMessage="1" showErrorMessage="1" prompt="Sissetulekute ja väljaminekute tegelikud summad värskendatakse selle veeru päiselahtri all automaatselt." sqref="D6" xr:uid="{00000000-0002-0000-0000-000005000000}"/>
    <dataValidation allowBlank="1" showInputMessage="1" showErrorMessage="1" prompt="Hälbesumma ja ikoon värskendatakse selle veeru päiselahtri all automaatselt." sqref="E6" xr:uid="{00000000-0002-0000-0000-000006000000}"/>
    <dataValidation allowBlank="1" showInputMessage="1" showErrorMessage="1" prompt="Diagramm, millel on kuvatud tegelike ja prognoositud rahavoogude, kuusissetulekute ja kuuväljaminekute võrdlus." sqref="B5" xr:uid="{00000000-0002-0000-0000-000007000000}"/>
    <dataValidation allowBlank="1" showInputMessage="1" showErrorMessage="1" prompt="Töölehe pealkiri on selles lahtris, diagramm ja näpunäide on lahtris B5. Sisestage allolevasse lahtrisse kuu." sqref="B2" xr:uid="{00000000-0002-0000-0000-000008000000}"/>
    <dataValidation allowBlank="1" showInputMessage="1" showErrorMessage="1" prompt="Sissetulekute ja väljaminekute prognoositud summad värskendatakse selle veeru päiselahtri all automaatselt." sqref="C6" xr:uid="{00000000-0002-0000-0000-000009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ignoredErrors>
    <ignoredError sqref="E8" calculatedColumn="1"/>
  </ignoredErrors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70BE87D5-6E62-4533-88AE-53E31B3F506A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E7:E8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autoPageBreaks="0" fitToPage="1"/>
  </sheetPr>
  <dimension ref="B1:E9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Nimi</f>
        <v>Nimi</v>
      </c>
      <c r="C1" s="2"/>
    </row>
    <row r="2" spans="2:5" ht="46.5" customHeight="1" x14ac:dyDescent="0.3">
      <c r="B2" s="4" t="str">
        <f>EelarvePealkiri</f>
        <v>Pere-eelarve</v>
      </c>
      <c r="C2" s="25"/>
    </row>
    <row r="3" spans="2:5" ht="27" thickBot="1" x14ac:dyDescent="0.45">
      <c r="B3" s="12" t="str">
        <f ca="1">Kuu</f>
        <v>August</v>
      </c>
      <c r="C3" s="2"/>
    </row>
    <row r="4" spans="2:5" ht="26.25" x14ac:dyDescent="0.3">
      <c r="B4" s="7">
        <f ca="1">Aasta</f>
        <v>2018</v>
      </c>
      <c r="C4" s="2"/>
    </row>
    <row r="5" spans="2:5" ht="45" customHeight="1" x14ac:dyDescent="0.5">
      <c r="B5" s="13" t="s">
        <v>10</v>
      </c>
      <c r="C5" t="s">
        <v>7</v>
      </c>
      <c r="D5" t="s">
        <v>8</v>
      </c>
      <c r="E5" t="s">
        <v>9</v>
      </c>
    </row>
    <row r="6" spans="2:5" ht="17.25" customHeight="1" x14ac:dyDescent="0.3">
      <c r="B6" s="21" t="s">
        <v>11</v>
      </c>
      <c r="C6" s="15">
        <v>4000</v>
      </c>
      <c r="D6" s="15">
        <v>4000</v>
      </c>
      <c r="E6" s="16">
        <f>Sissetulekud[[#This Row],[Tegelik]]-Sissetulekud[[#This Row],[Prognoositud]]</f>
        <v>0</v>
      </c>
    </row>
    <row r="7" spans="2:5" ht="17.25" customHeight="1" x14ac:dyDescent="0.3">
      <c r="B7" s="21" t="s">
        <v>12</v>
      </c>
      <c r="C7" s="15">
        <v>1400</v>
      </c>
      <c r="D7" s="15">
        <v>1500</v>
      </c>
      <c r="E7" s="16">
        <f>Sissetulekud[[#This Row],[Tegelik]]-Sissetulekud[[#This Row],[Prognoositud]]</f>
        <v>100</v>
      </c>
    </row>
    <row r="8" spans="2:5" ht="17.25" customHeight="1" x14ac:dyDescent="0.3">
      <c r="B8" s="14" t="s">
        <v>13</v>
      </c>
      <c r="C8" s="15">
        <v>300</v>
      </c>
      <c r="D8" s="15">
        <v>0</v>
      </c>
      <c r="E8" s="16">
        <f>Sissetulekud[[#This Row],[Tegelik]]-Sissetulekud[[#This Row],[Prognoositud]]</f>
        <v>-300</v>
      </c>
    </row>
    <row r="9" spans="2:5" ht="17.25" customHeight="1" x14ac:dyDescent="0.3">
      <c r="B9" s="23" t="s">
        <v>4</v>
      </c>
      <c r="C9" s="24">
        <f>SUBTOTAL(109,Sissetulekud[Prognoositud])</f>
        <v>5700</v>
      </c>
      <c r="D9" s="24">
        <f>SUBTOTAL(109,Sissetulekud[Tegelik])</f>
        <v>5500</v>
      </c>
      <c r="E9" s="24">
        <f>SUBTOTAL(109,Sissetulekud[Hälve])</f>
        <v>-200</v>
      </c>
    </row>
  </sheetData>
  <dataValidations count="9">
    <dataValidation allowBlank="1" showInputMessage="1" showErrorMessage="1" prompt="Hälve arvutatakse ja ikoon värskendatakse selle veeru päiselahtri all automaatselt." sqref="E5" xr:uid="{00000000-0002-0000-0100-000000000000}"/>
    <dataValidation allowBlank="1" showInputMessage="1" showErrorMessage="1" prompt="Sisestage sellesse veergu selle päiselahtri alla tegelik sissetulek." sqref="D5" xr:uid="{00000000-0002-0000-0100-000001000000}"/>
    <dataValidation allowBlank="1" showInputMessage="1" showErrorMessage="1" prompt="Sisestage sellesse veergu selle päiselahtri alla prognoositav sissetulek." sqref="C5" xr:uid="{00000000-0002-0000-0100-000002000000}"/>
    <dataValidation allowBlank="1" showInputMessage="1" showErrorMessage="1" prompt="Sisestage sellesse veergu päiselahtri alla kuusissetulekud. Kindlate kirjete otsimiseks saate kasutada päisefiltreid." sqref="B5" xr:uid="{00000000-0002-0000-0100-000003000000}"/>
    <dataValidation allowBlank="1" showInputMessage="1" showErrorMessage="1" prompt="Aasta värskendatakse automaatselt töölehe „Rahavoog“ lahtrisse B4 sisestatud aasta põhjal. Sisestage allolevasse tabelisse sissetulekute üksikasjad." sqref="B4" xr:uid="{00000000-0002-0000-0100-000004000000}"/>
    <dataValidation allowBlank="1" showInputMessage="1" showErrorMessage="1" prompt="Kuu värskendatakse automaatselt töölehe „Rahavoog“ lahtrisse B3 sisestatud kuu põhjal." sqref="B3" xr:uid="{00000000-0002-0000-0100-000005000000}"/>
    <dataValidation allowBlank="1" showInputMessage="1" showErrorMessage="1" prompt="Nimi värskendatakse automaatselt töölehe „Rahavoog“ lahtrisse B1 sisestatud nime põhjal." sqref="B1" xr:uid="{00000000-0002-0000-0100-000006000000}"/>
    <dataValidation allowBlank="1" showInputMessage="1" showErrorMessage="1" prompt="Prognoositud ja tegeliku kuusissetuleku jälgimiseks sisestage andmed selle töölehe tabelisse „Sissetulekud“." sqref="A1" xr:uid="{00000000-0002-0000-0100-000007000000}"/>
    <dataValidation allowBlank="1" showInputMessage="1" showErrorMessage="1" prompt="Pealkiri värskendatakse automaatselt töölehe „Rahavoog“ lahtrisse B2 sisestatud pealkirja põhjal." sqref="B2" xr:uid="{00000000-0002-0000-01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6F0DD961-455D-48EE-B855-82B2BFC255F5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  <pageSetUpPr autoPageBreaks="0" fitToPage="1"/>
  </sheetPr>
  <dimension ref="B1:E26"/>
  <sheetViews>
    <sheetView showGridLines="0" zoomScaleNormal="100" workbookViewId="0"/>
  </sheetViews>
  <sheetFormatPr defaultRowHeight="17.25" customHeight="1" x14ac:dyDescent="0.3"/>
  <cols>
    <col min="1" max="1" width="2.77734375" customWidth="1"/>
    <col min="2" max="2" width="44.44140625" customWidth="1"/>
    <col min="3" max="3" width="18.109375" customWidth="1"/>
    <col min="4" max="5" width="14.33203125" style="2" customWidth="1"/>
    <col min="6" max="6" width="2.77734375" customWidth="1"/>
  </cols>
  <sheetData>
    <row r="1" spans="2:5" ht="23.25" customHeight="1" x14ac:dyDescent="0.3">
      <c r="B1" s="5" t="str">
        <f>Nimi</f>
        <v>Nimi</v>
      </c>
      <c r="C1" s="2"/>
    </row>
    <row r="2" spans="2:5" ht="46.5" customHeight="1" x14ac:dyDescent="0.3">
      <c r="B2" s="4" t="str">
        <f>EelarvePealkiri</f>
        <v>Pere-eelarve</v>
      </c>
      <c r="C2" s="2"/>
    </row>
    <row r="3" spans="2:5" ht="27" thickBot="1" x14ac:dyDescent="0.45">
      <c r="B3" s="12" t="str">
        <f ca="1">Kuu</f>
        <v>August</v>
      </c>
      <c r="C3" s="2"/>
    </row>
    <row r="4" spans="2:5" ht="26.25" x14ac:dyDescent="0.3">
      <c r="B4" s="7">
        <f ca="1">Aasta</f>
        <v>2018</v>
      </c>
      <c r="C4" s="2"/>
    </row>
    <row r="5" spans="2:5" ht="45" customHeight="1" x14ac:dyDescent="0.5">
      <c r="B5" s="10" t="s">
        <v>14</v>
      </c>
      <c r="C5" t="s">
        <v>7</v>
      </c>
      <c r="D5" t="s">
        <v>8</v>
      </c>
      <c r="E5" t="s">
        <v>9</v>
      </c>
    </row>
    <row r="6" spans="2:5" ht="17.25" customHeight="1" x14ac:dyDescent="0.3">
      <c r="B6" s="14" t="s">
        <v>15</v>
      </c>
      <c r="C6" s="15">
        <v>1500</v>
      </c>
      <c r="D6" s="15">
        <v>1500</v>
      </c>
      <c r="E6" s="16">
        <f>Väljaminekud[[#This Row],[Prognoositud]]-Väljaminekud[[#This Row],[Tegelik]]</f>
        <v>0</v>
      </c>
    </row>
    <row r="7" spans="2:5" ht="17.25" customHeight="1" x14ac:dyDescent="0.3">
      <c r="B7" s="14" t="s">
        <v>16</v>
      </c>
      <c r="C7" s="15">
        <v>250</v>
      </c>
      <c r="D7" s="15">
        <v>280</v>
      </c>
      <c r="E7" s="16">
        <f>Väljaminekud[[#This Row],[Prognoositud]]-Väljaminekud[[#This Row],[Tegelik]]</f>
        <v>-30</v>
      </c>
    </row>
    <row r="8" spans="2:5" ht="17.25" customHeight="1" x14ac:dyDescent="0.3">
      <c r="B8" s="14" t="s">
        <v>17</v>
      </c>
      <c r="C8" s="15">
        <v>38</v>
      </c>
      <c r="D8" s="15">
        <v>38</v>
      </c>
      <c r="E8" s="16">
        <f>Väljaminekud[[#This Row],[Prognoositud]]-Väljaminekud[[#This Row],[Tegelik]]</f>
        <v>0</v>
      </c>
    </row>
    <row r="9" spans="2:5" ht="17.25" customHeight="1" x14ac:dyDescent="0.3">
      <c r="B9" s="14" t="s">
        <v>18</v>
      </c>
      <c r="C9" s="15">
        <v>65</v>
      </c>
      <c r="D9" s="15">
        <v>78</v>
      </c>
      <c r="E9" s="16">
        <f>Väljaminekud[[#This Row],[Prognoositud]]-Väljaminekud[[#This Row],[Tegelik]]</f>
        <v>-13</v>
      </c>
    </row>
    <row r="10" spans="2:5" ht="17.25" customHeight="1" x14ac:dyDescent="0.3">
      <c r="B10" s="14" t="s">
        <v>19</v>
      </c>
      <c r="C10" s="15">
        <v>25</v>
      </c>
      <c r="D10" s="15">
        <v>21</v>
      </c>
      <c r="E10" s="16">
        <f>Väljaminekud[[#This Row],[Prognoositud]]-Väljaminekud[[#This Row],[Tegelik]]</f>
        <v>4</v>
      </c>
    </row>
    <row r="11" spans="2:5" ht="17.25" customHeight="1" x14ac:dyDescent="0.3">
      <c r="B11" s="14" t="s">
        <v>20</v>
      </c>
      <c r="C11" s="15">
        <v>75</v>
      </c>
      <c r="D11" s="15">
        <v>83</v>
      </c>
      <c r="E11" s="16">
        <f>Väljaminekud[[#This Row],[Prognoositud]]-Väljaminekud[[#This Row],[Tegelik]]</f>
        <v>-8</v>
      </c>
    </row>
    <row r="12" spans="2:5" ht="17.25" customHeight="1" x14ac:dyDescent="0.3">
      <c r="B12" s="14" t="s">
        <v>21</v>
      </c>
      <c r="C12" s="15">
        <v>60</v>
      </c>
      <c r="D12" s="15">
        <v>60</v>
      </c>
      <c r="E12" s="16">
        <f>Väljaminekud[[#This Row],[Prognoositud]]-Väljaminekud[[#This Row],[Tegelik]]</f>
        <v>0</v>
      </c>
    </row>
    <row r="13" spans="2:5" ht="17.25" customHeight="1" x14ac:dyDescent="0.3">
      <c r="B13" s="14" t="s">
        <v>22</v>
      </c>
      <c r="C13" s="15">
        <v>0</v>
      </c>
      <c r="D13" s="15">
        <v>60</v>
      </c>
      <c r="E13" s="16">
        <f>Väljaminekud[[#This Row],[Prognoositud]]-Väljaminekud[[#This Row],[Tegelik]]</f>
        <v>-60</v>
      </c>
    </row>
    <row r="14" spans="2:5" ht="17.25" customHeight="1" x14ac:dyDescent="0.3">
      <c r="B14" s="14" t="s">
        <v>23</v>
      </c>
      <c r="C14" s="15">
        <v>180</v>
      </c>
      <c r="D14" s="15">
        <v>150</v>
      </c>
      <c r="E14" s="16">
        <f>Väljaminekud[[#This Row],[Prognoositud]]-Väljaminekud[[#This Row],[Tegelik]]</f>
        <v>30</v>
      </c>
    </row>
    <row r="15" spans="2:5" ht="17.25" customHeight="1" x14ac:dyDescent="0.3">
      <c r="B15" s="14" t="s">
        <v>24</v>
      </c>
      <c r="C15" s="15">
        <v>250</v>
      </c>
      <c r="D15" s="15">
        <v>250</v>
      </c>
      <c r="E15" s="16">
        <f>Väljaminekud[[#This Row],[Prognoositud]]-Väljaminekud[[#This Row],[Tegelik]]</f>
        <v>0</v>
      </c>
    </row>
    <row r="16" spans="2:5" ht="17.25" customHeight="1" x14ac:dyDescent="0.3">
      <c r="B16" s="14" t="s">
        <v>25</v>
      </c>
      <c r="C16" s="15">
        <v>75</v>
      </c>
      <c r="D16" s="15">
        <v>80</v>
      </c>
      <c r="E16" s="16">
        <f>Väljaminekud[[#This Row],[Prognoositud]]-Väljaminekud[[#This Row],[Tegelik]]</f>
        <v>-5</v>
      </c>
    </row>
    <row r="17" spans="2:5" ht="17.25" customHeight="1" x14ac:dyDescent="0.3">
      <c r="B17" s="14" t="s">
        <v>26</v>
      </c>
      <c r="C17" s="15">
        <v>280</v>
      </c>
      <c r="D17" s="15">
        <v>260</v>
      </c>
      <c r="E17" s="16">
        <f>Väljaminekud[[#This Row],[Prognoositud]]-Väljaminekud[[#This Row],[Tegelik]]</f>
        <v>20</v>
      </c>
    </row>
    <row r="18" spans="2:5" ht="17.25" customHeight="1" x14ac:dyDescent="0.3">
      <c r="B18" s="14" t="s">
        <v>27</v>
      </c>
      <c r="C18" s="15">
        <v>75</v>
      </c>
      <c r="D18" s="15">
        <v>65</v>
      </c>
      <c r="E18" s="16">
        <f>Väljaminekud[[#This Row],[Prognoositud]]-Väljaminekud[[#This Row],[Tegelik]]</f>
        <v>10</v>
      </c>
    </row>
    <row r="19" spans="2:5" ht="17.25" customHeight="1" x14ac:dyDescent="0.3">
      <c r="B19" s="14" t="s">
        <v>28</v>
      </c>
      <c r="C19" s="15">
        <v>255</v>
      </c>
      <c r="D19" s="15">
        <v>255</v>
      </c>
      <c r="E19" s="16">
        <f>Väljaminekud[[#This Row],[Prognoositud]]-Väljaminekud[[#This Row],[Tegelik]]</f>
        <v>0</v>
      </c>
    </row>
    <row r="20" spans="2:5" ht="17.25" customHeight="1" x14ac:dyDescent="0.3">
      <c r="B20" s="14" t="s">
        <v>29</v>
      </c>
      <c r="C20" s="15">
        <v>100</v>
      </c>
      <c r="D20" s="15">
        <v>100</v>
      </c>
      <c r="E20" s="16">
        <f>Väljaminekud[[#This Row],[Prognoositud]]-Väljaminekud[[#This Row],[Tegelik]]</f>
        <v>0</v>
      </c>
    </row>
    <row r="21" spans="2:5" ht="17.25" customHeight="1" x14ac:dyDescent="0.3">
      <c r="B21" s="14" t="s">
        <v>30</v>
      </c>
      <c r="C21" s="15">
        <v>0</v>
      </c>
      <c r="D21" s="15">
        <v>0</v>
      </c>
      <c r="E21" s="16">
        <f>Väljaminekud[[#This Row],[Prognoositud]]-Väljaminekud[[#This Row],[Tegelik]]</f>
        <v>0</v>
      </c>
    </row>
    <row r="22" spans="2:5" ht="17.25" customHeight="1" x14ac:dyDescent="0.3">
      <c r="B22" s="14" t="s">
        <v>31</v>
      </c>
      <c r="C22" s="15">
        <v>0</v>
      </c>
      <c r="D22" s="15">
        <v>0</v>
      </c>
      <c r="E22" s="16">
        <f>Väljaminekud[[#This Row],[Prognoositud]]-Väljaminekud[[#This Row],[Tegelik]]</f>
        <v>0</v>
      </c>
    </row>
    <row r="23" spans="2:5" ht="17.25" customHeight="1" x14ac:dyDescent="0.3">
      <c r="B23" s="14" t="s">
        <v>32</v>
      </c>
      <c r="C23" s="15">
        <v>150</v>
      </c>
      <c r="D23" s="15">
        <v>150</v>
      </c>
      <c r="E23" s="16">
        <f>Väljaminekud[[#This Row],[Prognoositud]]-Väljaminekud[[#This Row],[Tegelik]]</f>
        <v>0</v>
      </c>
    </row>
    <row r="24" spans="2:5" ht="17.25" customHeight="1" x14ac:dyDescent="0.3">
      <c r="B24" s="14" t="s">
        <v>33</v>
      </c>
      <c r="C24" s="15">
        <v>225</v>
      </c>
      <c r="D24" s="15">
        <v>225</v>
      </c>
      <c r="E24" s="16">
        <f>Väljaminekud[[#This Row],[Prognoositud]]-Väljaminekud[[#This Row],[Tegelik]]</f>
        <v>0</v>
      </c>
    </row>
    <row r="25" spans="2:5" ht="17.25" customHeight="1" x14ac:dyDescent="0.3">
      <c r="B25" s="14" t="s">
        <v>34</v>
      </c>
      <c r="C25" s="15">
        <v>0</v>
      </c>
      <c r="D25" s="15">
        <v>0</v>
      </c>
      <c r="E25" s="16">
        <f>Väljaminekud[[#This Row],[Prognoositud]]-Väljaminekud[[#This Row],[Tegelik]]</f>
        <v>0</v>
      </c>
    </row>
    <row r="26" spans="2:5" ht="17.25" customHeight="1" x14ac:dyDescent="0.3">
      <c r="B26" s="9" t="s">
        <v>35</v>
      </c>
      <c r="C26" s="8">
        <f>SUBTOTAL(109,Väljaminekud[Prognoositud])</f>
        <v>3603</v>
      </c>
      <c r="D26" s="8">
        <f>SUBTOTAL(109,Väljaminekud[Tegelik])</f>
        <v>3655</v>
      </c>
      <c r="E26" s="8">
        <f>SUBTOTAL(109,Väljaminekud[Hälve])</f>
        <v>-52</v>
      </c>
    </row>
  </sheetData>
  <dataValidations count="9">
    <dataValidation allowBlank="1" showInputMessage="1" showErrorMessage="1" prompt="Prognoositud ja tegeliku kuuväljamineku jälgimiseks sisestage andmed selle töölehe tabelisse „Väljaminekud“." sqref="A1" xr:uid="{00000000-0002-0000-0200-000000000000}"/>
    <dataValidation allowBlank="1" showInputMessage="1" showErrorMessage="1" prompt="Nimi värskendatakse automaatselt töölehe „Rahavoog“ lahtrisse B1 sisestatud nime põhjal." sqref="B1" xr:uid="{00000000-0002-0000-0200-000001000000}"/>
    <dataValidation allowBlank="1" showInputMessage="1" showErrorMessage="1" prompt="Kuu värskendatakse automaatselt töölehe „Rahavoog“ lahtrisse B3 sisestatud kuu põhjal." sqref="B3" xr:uid="{00000000-0002-0000-0200-000002000000}"/>
    <dataValidation allowBlank="1" showInputMessage="1" showErrorMessage="1" prompt="Aasta värskendatakse automaatselt töölehe „Rahavoog“ lahtrisse B4 sisestatud aasta põhjal. Sisestage allolevasse tabelisse väljaminekute üksikasjad." sqref="B4" xr:uid="{00000000-0002-0000-0200-000003000000}"/>
    <dataValidation allowBlank="1" showInputMessage="1" showErrorMessage="1" prompt="Sisestage sellesse veergu päiselahtri alla kuuväljaminekud. Kindlate kirjete otsimiseks saate kasutada päisefiltreid." sqref="B5" xr:uid="{00000000-0002-0000-0200-000004000000}"/>
    <dataValidation allowBlank="1" showInputMessage="1" showErrorMessage="1" prompt="Sisestage sellesse veergu selle päiselahtri alla prognoositavad väljaminekud." sqref="C5" xr:uid="{00000000-0002-0000-0200-000005000000}"/>
    <dataValidation allowBlank="1" showInputMessage="1" showErrorMessage="1" prompt="Sisestage sellesse veergu selle päiselahtri alla tegelikud väljaminekud." sqref="D5" xr:uid="{00000000-0002-0000-0200-000006000000}"/>
    <dataValidation allowBlank="1" showInputMessage="1" showErrorMessage="1" prompt="Hälve arvutatakse ja ikoon värskendatakse selle veeru päiselahtri all automaatselt." sqref="E5" xr:uid="{00000000-0002-0000-0200-000007000000}"/>
    <dataValidation allowBlank="1" showInputMessage="1" showErrorMessage="1" prompt="Pealkiri värskendatakse automaatselt töölehe „Rahavoog“ lahtrisse B2 sisestatud pealkirja põhjal." sqref="B2" xr:uid="{00000000-0002-0000-0200-000008000000}"/>
  </dataValidations>
  <printOptions horizontalCentered="1"/>
  <pageMargins left="0.4" right="0.4" top="0.4" bottom="0.4" header="0.25" footer="0.25"/>
  <pageSetup paperSize="9" fitToHeight="0" orientation="portrait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867763B4-2C55-44EE-AC84-368FA4355A36}">
            <x14:iconSet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afficLights1" iconId="0"/>
              <x14:cfIcon iconSet="3TrafficLights1" iconId="1"/>
              <x14:cfIcon iconSet="3TrafficLights1" iconId="2"/>
            </x14:iconSet>
          </x14:cfRule>
          <xm:sqref>E6:E25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theme="5"/>
  </sheetPr>
  <dimension ref="B1:D6"/>
  <sheetViews>
    <sheetView showGridLines="0" workbookViewId="0"/>
  </sheetViews>
  <sheetFormatPr defaultRowHeight="17.25" x14ac:dyDescent="0.3"/>
  <cols>
    <col min="1" max="1" width="1.77734375" customWidth="1"/>
    <col min="2" max="2" width="14.77734375" customWidth="1"/>
    <col min="3" max="4" width="12.44140625" customWidth="1"/>
  </cols>
  <sheetData>
    <row r="1" spans="2:4" ht="39.75" x14ac:dyDescent="0.5">
      <c r="B1" s="11" t="s">
        <v>36</v>
      </c>
      <c r="C1" s="1"/>
      <c r="D1" s="1"/>
    </row>
    <row r="3" spans="2:4" x14ac:dyDescent="0.3">
      <c r="B3" s="3"/>
      <c r="C3" s="3" t="s">
        <v>7</v>
      </c>
      <c r="D3" s="3" t="s">
        <v>8</v>
      </c>
    </row>
    <row r="4" spans="2:4" x14ac:dyDescent="0.3">
      <c r="B4" s="3" t="s">
        <v>3</v>
      </c>
      <c r="C4" s="3">
        <f>Rahavoog[[#Totals],[Prognoositud]]</f>
        <v>2097</v>
      </c>
      <c r="D4" s="3">
        <f>Rahavoog[[#Totals],[Tegelik]]</f>
        <v>1845</v>
      </c>
    </row>
    <row r="5" spans="2:4" x14ac:dyDescent="0.3">
      <c r="B5" s="3" t="s">
        <v>10</v>
      </c>
      <c r="C5" s="3">
        <f>Sissetulekud[[#Totals],[Prognoositud]]</f>
        <v>5700</v>
      </c>
      <c r="D5" s="3">
        <f>Sissetulekud[[#Totals],[Tegelik]]</f>
        <v>5500</v>
      </c>
    </row>
    <row r="6" spans="2:4" x14ac:dyDescent="0.3">
      <c r="B6" s="3" t="s">
        <v>14</v>
      </c>
      <c r="C6" s="3">
        <f>Väljaminekud[[#Totals],[Prognoositud]]</f>
        <v>3603</v>
      </c>
      <c r="D6" s="3">
        <f>Väljaminekud[[#Totals],[Tegelik]]</f>
        <v>3655</v>
      </c>
    </row>
  </sheetData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Rahavoog</vt:lpstr>
      <vt:lpstr>Kuusissetulek</vt:lpstr>
      <vt:lpstr>Kuuväljaminek</vt:lpstr>
      <vt:lpstr>DIAGRAMMI ANDMED</vt:lpstr>
      <vt:lpstr>Aasta</vt:lpstr>
      <vt:lpstr>EelarvePealkiri</vt:lpstr>
      <vt:lpstr>Kuu</vt:lpstr>
      <vt:lpstr>Nimi</vt:lpstr>
      <vt:lpstr>Kuusissetulek!Print_Titles</vt:lpstr>
      <vt:lpstr>Kuuväljaminek!Print_Titles</vt:lpstr>
      <vt:lpstr>Rahavoog!Print_Titles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2018-08-10T05:44:33Z</dcterms:created>
  <dcterms:modified xsi:type="dcterms:W3CDTF">2018-08-10T05:44:33Z</dcterms:modified>
</cp:coreProperties>
</file>