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_Template\2018_021_WordTech_Accessible_Templates_B12\04_PreDTP_Done\et-EE\"/>
    </mc:Choice>
  </mc:AlternateContent>
  <bookViews>
    <workbookView xWindow="0" yWindow="600" windowWidth="21600" windowHeight="10185"/>
  </bookViews>
  <sheets>
    <sheet name="Kokkuvõte" sheetId="1" r:id="rId1"/>
    <sheet name="Kogusummad" sheetId="2" r:id="rId2"/>
    <sheet name="Sissetulekud" sheetId="3" r:id="rId3"/>
    <sheet name="Väljaminekud" sheetId="4" r:id="rId4"/>
  </sheets>
  <definedNames>
    <definedName name="Pealkiri1">Kokkuvõttetabel[[#Headers],[Saldo]]</definedName>
    <definedName name="Pealkiri2">Summatabel[[#Headers],[Kogusummad]]</definedName>
    <definedName name="Pealkiri3">SissetulekuteTabel[[#Headers],[Prognoositav sissetulek]]</definedName>
    <definedName name="Pealkiri4">VäljaminekuteTabel[[#Headers],[Kategooria]]</definedName>
    <definedName name="_xlnm.Print_Titles" localSheetId="3">Väljaminekud!$4:$4</definedName>
    <definedName name="PrognoositavadSissetulekud">SissetulekuteTabel[[#Totals],[Prognoositav]]</definedName>
    <definedName name="PrognoositavadVäljaminekud">SUM(VäljaminekuteTabel[Prognoositav])</definedName>
    <definedName name="PrognoositavSaldo">Kokkuvõte!$C$4</definedName>
    <definedName name="TegelikSaldo">Kokkuvõte!$C$5</definedName>
    <definedName name="TegelikudSissetulekud">SUM(SissetulekuteTabel[Tegelik])</definedName>
    <definedName name="TegelikudVäljaminekud">SUM(VäljaminekuteTabel[Tegelik])</definedName>
    <definedName name="Töövihiku_pealkiri">Kokkuvõte!$B$1</definedName>
    <definedName name="Tükeldi_Kategooria11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 r="C5" i="2" l="1"/>
  <c r="C4" i="2"/>
  <c r="C6" i="2" s="1"/>
  <c r="C5" i="1"/>
  <c r="F79" i="4" l="1"/>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D7" i="3"/>
  <c r="C7" i="3"/>
  <c r="C4" i="1" s="1"/>
  <c r="E6" i="3"/>
  <c r="E5" i="3"/>
  <c r="E4" i="3"/>
  <c r="E7" i="3" s="1"/>
  <c r="F80" i="4" l="1"/>
  <c r="C6" i="1" l="1"/>
</calcChain>
</file>

<file path=xl/sharedStrings.xml><?xml version="1.0" encoding="utf-8"?>
<sst xmlns="http://schemas.openxmlformats.org/spreadsheetml/2006/main" count="180" uniqueCount="93">
  <si>
    <t>PERE KUUEELARVE</t>
  </si>
  <si>
    <t>KOKKUVÕTE</t>
  </si>
  <si>
    <t>Saldo</t>
  </si>
  <si>
    <t>Prognoositav saldo (prognoositav sissetulek miinus väljaminekud)</t>
  </si>
  <si>
    <t>Tegelik saldo (tegelik sissetulek miinus väljaminekud)</t>
  </si>
  <si>
    <t>Erinevus (tegelik miinus prognoositav)</t>
  </si>
  <si>
    <t>Summa</t>
  </si>
  <si>
    <t>Kogusummad</t>
  </si>
  <si>
    <t>Prognoositavad kulud kokku</t>
  </si>
  <si>
    <t>Tegelikud kulud kokku</t>
  </si>
  <si>
    <t>Erinevus kokku</t>
  </si>
  <si>
    <t>SISSETULEK</t>
  </si>
  <si>
    <t>Prognoositav sissetulek</t>
  </si>
  <si>
    <t>Sissetulek 1</t>
  </si>
  <si>
    <t>Sissetulek 2</t>
  </si>
  <si>
    <t>Lisasissetulek</t>
  </si>
  <si>
    <t>Kuusissetulek kokku</t>
  </si>
  <si>
    <t>Prognoositav</t>
  </si>
  <si>
    <t>Tegelik</t>
  </si>
  <si>
    <t>Erinevus</t>
  </si>
  <si>
    <t>VÄLJAMINEKUD</t>
  </si>
  <si>
    <t>Selles lahtris on tükeldi väljaminekute tabeli filtreerimiseks kategooria järgi.</t>
  </si>
  <si>
    <t>Kategooria</t>
  </si>
  <si>
    <t>Eluase</t>
  </si>
  <si>
    <t>Transport</t>
  </si>
  <si>
    <t>Kindlustus</t>
  </si>
  <si>
    <t>Toit</t>
  </si>
  <si>
    <t>Lapsed</t>
  </si>
  <si>
    <t>Lemmikloomad</t>
  </si>
  <si>
    <t>Hügieenivahendid</t>
  </si>
  <si>
    <t>Meelelahutus</t>
  </si>
  <si>
    <t>Laenud</t>
  </si>
  <si>
    <t>Maksud</t>
  </si>
  <si>
    <t>Säästud või investeeringud</t>
  </si>
  <si>
    <t>Kingitused ja annetused</t>
  </si>
  <si>
    <t>Juriidilised kulud</t>
  </si>
  <si>
    <t>Kogusumma</t>
  </si>
  <si>
    <t>Alamkategooria</t>
  </si>
  <si>
    <t>Hüpoteeklaen või üür</t>
  </si>
  <si>
    <t>Teine hüpoteeklaen või üür</t>
  </si>
  <si>
    <t>Telefon</t>
  </si>
  <si>
    <t>Elekter</t>
  </si>
  <si>
    <t>Gaas</t>
  </si>
  <si>
    <t>Vesi- ja kanalisatsioon</t>
  </si>
  <si>
    <t>Kaabeltelevisioon</t>
  </si>
  <si>
    <t>Prügivedu</t>
  </si>
  <si>
    <t>Majapidamine ja remont</t>
  </si>
  <si>
    <t>Tarbeesemed</t>
  </si>
  <si>
    <t>Muu</t>
  </si>
  <si>
    <t>1. sõiduki makse</t>
  </si>
  <si>
    <t>2. sõiduki makse</t>
  </si>
  <si>
    <t>Bussi- ja taksosõiduraha</t>
  </si>
  <si>
    <t>Autokool</t>
  </si>
  <si>
    <t>Kütus</t>
  </si>
  <si>
    <t>Hooldus</t>
  </si>
  <si>
    <t>Kodu</t>
  </si>
  <si>
    <t>Tervisekindlustus</t>
  </si>
  <si>
    <t>Elukindlustus</t>
  </si>
  <si>
    <t>Toiduained</t>
  </si>
  <si>
    <t>Väljas söömine</t>
  </si>
  <si>
    <t>Meditsiinitarbed</t>
  </si>
  <si>
    <t>Riided</t>
  </si>
  <si>
    <t>Õppemaks</t>
  </si>
  <si>
    <t>Koolitarbed</t>
  </si>
  <si>
    <t>Organisatsioonide maksed ja tasud</t>
  </si>
  <si>
    <t>Lõunasöögiraha</t>
  </si>
  <si>
    <t>Lastehoid</t>
  </si>
  <si>
    <t>Lelud ja mängud</t>
  </si>
  <si>
    <t>Mänguasjad</t>
  </si>
  <si>
    <t>Juuksed ja küüned</t>
  </si>
  <si>
    <t>Keemiline puhastus</t>
  </si>
  <si>
    <t>Spordiklubi</t>
  </si>
  <si>
    <t>Videod ja DVD-d</t>
  </si>
  <si>
    <t>CD-d</t>
  </si>
  <si>
    <t>Kino</t>
  </si>
  <si>
    <t>Kontserdid</t>
  </si>
  <si>
    <t>Spordiüritused</t>
  </si>
  <si>
    <t>Teater</t>
  </si>
  <si>
    <t>Isiklik</t>
  </si>
  <si>
    <t>Õppelaen</t>
  </si>
  <si>
    <t>Krediitkaart</t>
  </si>
  <si>
    <t>Riiklikud maksud</t>
  </si>
  <si>
    <t>Osariigi maksud</t>
  </si>
  <si>
    <t>Kohalikud maksud</t>
  </si>
  <si>
    <t>Pensionikonto</t>
  </si>
  <si>
    <t>Investeerimiskonto</t>
  </si>
  <si>
    <t>Kõrgkool</t>
  </si>
  <si>
    <t>Heategevus 1</t>
  </si>
  <si>
    <t>Heategevus 2</t>
  </si>
  <si>
    <t>Heategevus 3</t>
  </si>
  <si>
    <t>Advokaaditasu</t>
  </si>
  <si>
    <t>Alimendid</t>
  </si>
  <si>
    <t>Kohtuotsusel põhinevad maksed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</si>
</sst>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164" formatCode="#,##0.00\ &quot;€&quot;"/>
  </numFmts>
  <fonts count="5"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0"/>
      <name val="Corbel"/>
      <family val="2"/>
      <scheme val="minor"/>
    </font>
  </fonts>
  <fills count="5">
    <fill>
      <patternFill patternType="none"/>
    </fill>
    <fill>
      <patternFill patternType="gray125"/>
    </fill>
    <fill>
      <patternFill patternType="solid">
        <fgColor theme="3"/>
        <bgColor indexed="64"/>
      </patternFill>
    </fill>
    <fill>
      <patternFill patternType="solid">
        <fgColor theme="9" tint="-0.249977111117893"/>
        <bgColor indexed="64"/>
      </patternFill>
    </fill>
    <fill>
      <patternFill patternType="solid">
        <fgColor theme="5" tint="-0.499984740745262"/>
        <bgColor indexed="64"/>
      </patternFill>
    </fill>
  </fills>
  <borders count="6">
    <border>
      <left/>
      <right/>
      <top/>
      <bottom/>
      <diagonal/>
    </border>
    <border>
      <left/>
      <right/>
      <top/>
      <bottom style="thick">
        <color theme="4" tint="-0.499984740745262"/>
      </bottom>
      <diagonal/>
    </border>
    <border>
      <left/>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ck">
        <color theme="4" tint="-0.499984740745262"/>
      </top>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8">
    <xf numFmtId="0" fontId="0" fillId="0" borderId="0" xfId="0">
      <alignment wrapText="1"/>
    </xf>
    <xf numFmtId="0" fontId="0" fillId="0" borderId="0" xfId="0" applyFont="1" applyFill="1" applyBorder="1">
      <alignment wrapText="1"/>
    </xf>
    <xf numFmtId="0" fontId="0" fillId="2" borderId="0" xfId="0" applyFont="1" applyFill="1" applyBorder="1" applyAlignment="1"/>
    <xf numFmtId="0" fontId="0" fillId="2" borderId="0" xfId="0" applyFont="1" applyFill="1" applyBorder="1" applyAlignment="1">
      <alignment wrapText="1"/>
    </xf>
    <xf numFmtId="0" fontId="0" fillId="3" borderId="0" xfId="0" applyFont="1" applyFill="1" applyBorder="1">
      <alignment wrapText="1"/>
    </xf>
    <xf numFmtId="0" fontId="0" fillId="4" borderId="0" xfId="0" applyFont="1" applyFill="1" applyBorder="1">
      <alignment wrapText="1"/>
    </xf>
    <xf numFmtId="0" fontId="0" fillId="0" borderId="2" xfId="0" applyFont="1" applyFill="1" applyBorder="1">
      <alignment wrapText="1"/>
    </xf>
    <xf numFmtId="0" fontId="0" fillId="0" borderId="3" xfId="0" applyFont="1" applyFill="1" applyBorder="1">
      <alignment wrapText="1"/>
    </xf>
    <xf numFmtId="0" fontId="0" fillId="2" borderId="0" xfId="0" applyNumberFormat="1" applyFont="1" applyFill="1" applyBorder="1">
      <alignment wrapText="1"/>
    </xf>
    <xf numFmtId="6" fontId="0" fillId="0" borderId="0" xfId="0" applyNumberFormat="1" applyFont="1" applyFill="1" applyBorder="1">
      <alignment wrapText="1"/>
    </xf>
    <xf numFmtId="8" fontId="0" fillId="0" borderId="0" xfId="0" applyNumberFormat="1" applyFont="1" applyFill="1" applyBorder="1">
      <alignment wrapText="1"/>
    </xf>
    <xf numFmtId="164" fontId="0" fillId="0" borderId="0" xfId="0" applyNumberFormat="1" applyFont="1" applyFill="1" applyBorder="1">
      <alignment wrapText="1"/>
    </xf>
    <xf numFmtId="6" fontId="0" fillId="2" borderId="0" xfId="0" applyNumberFormat="1" applyFont="1" applyFill="1" applyBorder="1">
      <alignment wrapText="1"/>
    </xf>
    <xf numFmtId="164" fontId="0" fillId="0" borderId="2" xfId="0" applyNumberFormat="1" applyFont="1" applyFill="1" applyBorder="1">
      <alignment wrapText="1"/>
    </xf>
    <xf numFmtId="8" fontId="0" fillId="0" borderId="4" xfId="0" applyNumberFormat="1" applyFont="1" applyFill="1" applyBorder="1">
      <alignment wrapText="1"/>
    </xf>
    <xf numFmtId="0" fontId="2" fillId="0" borderId="1" xfId="1" applyAlignment="1">
      <alignment horizontal="left"/>
    </xf>
    <xf numFmtId="0" fontId="3" fillId="0" borderId="5" xfId="2" applyBorder="1"/>
    <xf numFmtId="0" fontId="4" fillId="0" borderId="0" xfId="0" applyFont="1" applyAlignment="1">
      <alignment horizontal="center"/>
    </xf>
  </cellXfs>
  <cellStyles count="4">
    <cellStyle name="Normaallaad" xfId="0" builtinId="0" customBuiltin="1"/>
    <cellStyle name="Pealkiri 1" xfId="1" builtinId="16" customBuiltin="1"/>
    <cellStyle name="Pealkiri 2" xfId="2" builtinId="17" customBuiltin="1"/>
    <cellStyle name="Pealkiri 3" xfId="3" builtinId="18" customBuiltin="1"/>
  </cellStyles>
  <dxfs count="26">
    <dxf>
      <font>
        <b val="0"/>
        <i val="0"/>
        <strike val="0"/>
        <condense val="0"/>
        <extend val="0"/>
        <outline val="0"/>
        <shadow val="0"/>
        <u val="none"/>
        <vertAlign val="baseline"/>
        <sz val="11"/>
        <color theme="1"/>
        <name val="Corbel"/>
        <scheme val="minor"/>
      </font>
      <numFmt numFmtId="165" formatCode="&quot;$&quot;#,##0.00_);[Red]\(&quot;$&quot;#,##0.00\)"/>
      <fill>
        <patternFill patternType="none">
          <fgColor indexed="64"/>
          <bgColor indexed="65"/>
        </patternFill>
      </fill>
      <border diagonalUp="0" diagonalDown="0" outline="0">
        <left/>
        <right style="thin">
          <color theme="5" tint="-0.499984740745262"/>
        </right>
        <top style="thin">
          <color theme="5" tint="-0.499984740745262"/>
        </top>
        <bottom style="thin">
          <color theme="5" tint="-0.499984740745262"/>
        </bottom>
      </border>
    </dxf>
    <dxf>
      <numFmt numFmtId="12" formatCode="#,##0.00\ &quot;€&quot;;[Red]\-#,##0.00\ &quot;€&quot;"/>
      <border diagonalUp="0" diagonalDown="0">
        <left/>
        <right style="thin">
          <color theme="5" tint="-0.499984740745262"/>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scheme val="minor"/>
      </font>
      <numFmt numFmtId="164" formatCode="#,##0.00\ &quot;€&quot;"/>
      <fill>
        <patternFill patternType="none">
          <fgColor indexed="64"/>
          <bgColor indexed="65"/>
        </patternFill>
      </fill>
      <border diagonalUp="0" diagonalDown="0">
        <left/>
        <right/>
        <top style="thin">
          <color theme="5" tint="-0.499984740745262"/>
        </top>
        <bottom style="thin">
          <color theme="5" tint="-0.499984740745262"/>
        </bottom>
      </border>
    </dxf>
    <dxf>
      <numFmt numFmtId="164" formatCode="#,##0.00\ &quot;€&quot;"/>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scheme val="minor"/>
      </font>
      <numFmt numFmtId="164" formatCode="#,##0.00\ &quot;€&quot;"/>
      <fill>
        <patternFill patternType="none">
          <fgColor indexed="64"/>
          <bgColor indexed="65"/>
        </patternFill>
      </fill>
      <border diagonalUp="0" diagonalDown="0">
        <left/>
        <right/>
        <top style="thin">
          <color theme="5" tint="-0.499984740745262"/>
        </top>
        <bottom style="thin">
          <color theme="5" tint="-0.499984740745262"/>
        </bottom>
      </border>
    </dxf>
    <dxf>
      <numFmt numFmtId="164" formatCode="#,##0.00\ &quot;€&quot;"/>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scheme val="minor"/>
      </font>
      <fill>
        <patternFill patternType="none">
          <fgColor indexed="64"/>
          <bgColor indexed="65"/>
        </patternFill>
      </fill>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scheme val="minor"/>
      </font>
      <fill>
        <patternFill patternType="none">
          <fgColor indexed="64"/>
          <bgColor indexed="65"/>
        </patternFill>
      </fill>
      <border diagonalUp="0" diagonalDown="0" outline="0">
        <left style="thin">
          <color theme="5" tint="-0.499984740745262"/>
        </left>
        <right/>
        <top style="thin">
          <color theme="5" tint="-0.499984740745262"/>
        </top>
        <bottom style="thin">
          <color theme="5" tint="-0.499984740745262"/>
        </bottom>
      </border>
    </dxf>
    <dxf>
      <border diagonalUp="0" diagonalDown="0">
        <left style="thin">
          <color theme="5" tint="-0.499984740745262"/>
        </left>
        <right/>
        <top style="thin">
          <color theme="5" tint="-0.499984740745262"/>
        </top>
        <bottom style="thin">
          <color theme="5" tint="-0.499984740745262"/>
        </bottom>
        <vertical/>
        <horizontal style="thin">
          <color theme="5" tint="-0.499984740745262"/>
        </horizontal>
      </border>
    </dxf>
    <dxf>
      <border>
        <top style="thin">
          <color rgb="FF833C0C"/>
        </top>
      </border>
    </dxf>
    <dxf>
      <fill>
        <patternFill patternType="solid">
          <fgColor indexed="64"/>
          <bgColor theme="5" tint="-0.499984740745262"/>
        </patternFill>
      </fill>
    </dxf>
    <dxf>
      <font>
        <b val="0"/>
        <i val="0"/>
        <strike val="0"/>
        <condense val="0"/>
        <extend val="0"/>
        <outline val="0"/>
        <shadow val="0"/>
        <u val="none"/>
        <vertAlign val="baseline"/>
        <sz val="11"/>
        <color theme="1"/>
        <name val="Corbel"/>
        <family val="2"/>
        <scheme val="minor"/>
      </font>
      <numFmt numFmtId="164" formatCode="#,##0.00\ &quot;€&quot;"/>
      <fill>
        <patternFill patternType="none">
          <fgColor indexed="64"/>
          <bgColor indexed="65"/>
        </patternFill>
      </fill>
    </dxf>
    <dxf>
      <numFmt numFmtId="164" formatCode="#,##0.00\ &quot;€&quot;"/>
    </dxf>
    <dxf>
      <font>
        <b val="0"/>
        <i val="0"/>
        <strike val="0"/>
        <condense val="0"/>
        <extend val="0"/>
        <outline val="0"/>
        <shadow val="0"/>
        <u val="none"/>
        <vertAlign val="baseline"/>
        <sz val="11"/>
        <color theme="1"/>
        <name val="Corbel"/>
        <family val="2"/>
        <scheme val="minor"/>
      </font>
      <numFmt numFmtId="12" formatCode="#,##0.00\ &quot;€&quot;;[Red]\-#,##0.00\ &quot;€&quot;"/>
      <fill>
        <patternFill patternType="none">
          <fgColor indexed="64"/>
          <bgColor indexed="65"/>
        </patternFill>
      </fill>
    </dxf>
    <dxf>
      <numFmt numFmtId="12" formatCode="#,##0.00\ &quot;€&quot;;[Red]\-#,##0.00\ &quot;€&quot;"/>
    </dxf>
    <dxf>
      <font>
        <b val="0"/>
        <i val="0"/>
        <strike val="0"/>
        <condense val="0"/>
        <extend val="0"/>
        <outline val="0"/>
        <shadow val="0"/>
        <u val="none"/>
        <vertAlign val="baseline"/>
        <sz val="11"/>
        <color theme="1"/>
        <name val="Corbel"/>
        <family val="2"/>
        <scheme val="minor"/>
      </font>
      <numFmt numFmtId="12" formatCode="#,##0.00\ &quot;€&quot;;[Red]\-#,##0.00\ &quot;€&quot;"/>
      <fill>
        <patternFill patternType="none">
          <fgColor indexed="64"/>
          <bgColor indexed="65"/>
        </patternFill>
      </fill>
    </dxf>
    <dxf>
      <numFmt numFmtId="12" formatCode="#,##0.00\ &quot;€&quot;;[Red]\-#,##0.00\ &quot;€&quot;"/>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ill>
        <patternFill patternType="solid">
          <fgColor indexed="64"/>
          <bgColor theme="9" tint="-0.249977111117893"/>
        </patternFill>
      </fill>
    </dxf>
    <dxf>
      <font>
        <b val="0"/>
        <i val="0"/>
        <strike val="0"/>
        <outline val="0"/>
        <shadow val="0"/>
        <u val="none"/>
        <vertAlign val="baseline"/>
        <sz val="11"/>
        <color theme="1"/>
        <name val="Corbel"/>
        <family val="2"/>
        <scheme val="minor"/>
      </font>
      <numFmt numFmtId="10" formatCode="#,##0\ &quot;€&quot;;[Red]\-#,##0\ &quot;€&quot;"/>
    </dxf>
    <dxf>
      <fill>
        <patternFill patternType="solid">
          <fgColor indexed="64"/>
          <bgColor theme="3"/>
        </patternFill>
      </fill>
    </dxf>
    <dxf>
      <font>
        <b val="0"/>
        <i val="0"/>
        <strike val="0"/>
        <condense val="0"/>
        <extend val="0"/>
        <outline val="0"/>
        <shadow val="0"/>
        <u val="none"/>
        <vertAlign val="baseline"/>
        <sz val="11"/>
        <color theme="1"/>
        <name val="Corbel"/>
        <scheme val="minor"/>
      </font>
      <numFmt numFmtId="10" formatCode="#,##0\ &quot;€&quot;;[Red]\-#,##0\ &quot;€&quot;"/>
      <fill>
        <patternFill patternType="none">
          <fgColor indexed="64"/>
          <bgColor indexed="65"/>
        </patternFill>
      </fill>
    </dxf>
    <dxf>
      <fill>
        <patternFill patternType="solid">
          <fgColor indexed="64"/>
          <bgColor theme="3"/>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TükeldiLaadTume1 2" pivot="0" table="0" count="10">
      <tableStyleElement type="wholeTable" dxfId="25"/>
      <tableStyleElement type="headerRow" dxfId="2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TükeldiLaadTume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xdr:row>
      <xdr:rowOff>9524</xdr:rowOff>
    </xdr:from>
    <xdr:to>
      <xdr:col>5</xdr:col>
      <xdr:colOff>1057276</xdr:colOff>
      <xdr:row>2</xdr:row>
      <xdr:rowOff>1506229</xdr:rowOff>
    </xdr:to>
    <mc:AlternateContent xmlns:mc="http://schemas.openxmlformats.org/markup-compatibility/2006" xmlns:sle15="http://schemas.microsoft.com/office/drawing/2012/slicer">
      <mc:Choice Requires="sle15">
        <xdr:graphicFrame macro="">
          <xdr:nvGraphicFramePr>
            <xdr:cNvPr id="2" name="Kategooria 3" descr="Tükeldi väljaminekute tabeli filtreerimiseks kategooria järgi">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Kategooria 3"/>
            </a:graphicData>
          </a:graphic>
        </xdr:graphicFrame>
      </mc:Choice>
      <mc:Fallback xmlns="">
        <xdr:sp macro="" textlink="">
          <xdr:nvSpPr>
            <xdr:cNvPr id="0" name=""/>
            <xdr:cNvSpPr>
              <a:spLocks noTextEdit="1"/>
            </xdr:cNvSpPr>
          </xdr:nvSpPr>
          <xdr:spPr>
            <a:xfrm>
              <a:off x="219074" y="942974"/>
              <a:ext cx="7162802" cy="1496705"/>
            </a:xfrm>
            <a:prstGeom prst="rect">
              <a:avLst/>
            </a:prstGeom>
            <a:solidFill>
              <a:prstClr val="white"/>
            </a:solidFill>
            <a:ln w="1">
              <a:solidFill>
                <a:prstClr val="green"/>
              </a:solidFill>
            </a:ln>
          </xdr:spPr>
          <xdr:txBody>
            <a:bodyPr vertOverflow="clip" horzOverflow="clip"/>
            <a:lstStyle/>
            <a:p>
              <a:r>
                <a:rPr lang="et-EE" sz="1100"/>
                <a:t>See kujund tähistab tükeldajat. Tabelitükeldajaid toetatakse versioonis Excel ja uuemates versioonides.
Kui kujundit on muudetud mõnes Exceli varasemas versioonis või kui töövihik on salvestatud Excel 2007 või varasemas versioonis, ei saa tükeldajat kasutada.</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Tükeldi_Kategooria111" sourceName="Kategooria">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oria 3" cache="Tükeldi_Kategooria111" caption="Kategooria" columnCount="4" style="TükeldiLaadTume1 2" rowHeight="241300"/>
</slicers>
</file>

<file path=xl/tables/table1.xml><?xml version="1.0" encoding="utf-8"?>
<table xmlns="http://schemas.openxmlformats.org/spreadsheetml/2006/main" id="5" name="Kokkuvõttetabel" displayName="Kokkuvõttetabel" ref="B3:C6" totalsRowShown="0" headerRowDxfId="23">
  <tableColumns count="2">
    <tableColumn id="1" name="Saldo"/>
    <tableColumn id="3" name="Summa" dataDxfId="22"/>
  </tableColumns>
  <tableStyleInfo name="TableStyleMedium4" showFirstColumn="0" showLastColumn="0" showRowStripes="1" showColumnStripes="0"/>
  <extLst>
    <ext xmlns:x14="http://schemas.microsoft.com/office/spreadsheetml/2009/9/main" uri="{504A1905-F514-4f6f-8877-14C23A59335A}">
      <x14:table altTextSummary="Selles tabelis arvutatakse automaatselt saldod (sh prognoositavad, tegelikud ja saldoerinevus)."/>
    </ext>
  </extLst>
</table>
</file>

<file path=xl/tables/table2.xml><?xml version="1.0" encoding="utf-8"?>
<table xmlns="http://schemas.openxmlformats.org/spreadsheetml/2006/main" id="7" name="Summatabel" displayName="Summatabel" ref="B3:C6" totalsRowShown="0" headerRowDxfId="21">
  <tableColumns count="2">
    <tableColumn id="1" name="Kogusummad"/>
    <tableColumn id="2" name="Summa" dataDxfId="20"/>
  </tableColumns>
  <tableStyleInfo name="TableStyleMedium4" showFirstColumn="0" showLastColumn="0" showRowStripes="1" showColumnStripes="0"/>
  <extLst>
    <ext xmlns:x14="http://schemas.microsoft.com/office/spreadsheetml/2009/9/main" uri="{504A1905-F514-4f6f-8877-14C23A59335A}">
      <x14:table altTextSummary="Selles tabelis arvutatakse prognoositava kulu, tegeliku kulu ja erinevuse summad automaatselt."/>
    </ext>
  </extLst>
</table>
</file>

<file path=xl/tables/table3.xml><?xml version="1.0" encoding="utf-8"?>
<table xmlns="http://schemas.openxmlformats.org/spreadsheetml/2006/main" id="2" name="SissetulekuteTabel" displayName="SissetulekuteTabel" ref="B3:E7" totalsRowCount="1" headerRowDxfId="19">
  <tableColumns count="4">
    <tableColumn id="1" name="Prognoositav sissetulek" totalsRowLabel="Kuusissetulek kokku" totalsRowDxfId="18"/>
    <tableColumn id="3" name="Prognoositav" totalsRowFunction="sum" dataDxfId="17" totalsRowDxfId="16"/>
    <tableColumn id="4" name="Tegelik" totalsRowFunction="sum" dataDxfId="15" totalsRowDxfId="14"/>
    <tableColumn id="5" name="Erinevus" totalsRowFunction="sum" dataDxfId="13" totalsRowDxfId="12">
      <calculatedColumnFormula>SissetulekuteTabel[[#This Row],[Prognoositav]]-SissetulekuteTabel[[#This Row],[Tegelik]]</calculatedColumnFormula>
    </tableColumn>
  </tableColumns>
  <tableStyleInfo name="TableStyleLight14" showFirstColumn="0" showLastColumn="0" showRowStripes="1" showColumnStripes="0"/>
  <extLst>
    <ext xmlns:x14="http://schemas.microsoft.com/office/spreadsheetml/2009/9/main" uri="{504A1905-F514-4f6f-8877-14C23A59335A}">
      <x14:table altTextSummary="Sellesse tabelisse saate sisestada prognoositava sissetulekuallika ning prognoositava ja tegeliku summa. Erinevus arvutatakse automaatselt."/>
    </ext>
  </extLst>
</table>
</file>

<file path=xl/tables/table4.xml><?xml version="1.0" encoding="utf-8"?>
<table xmlns="http://schemas.openxmlformats.org/spreadsheetml/2006/main" id="6" name="VäljaminekuteTabel" displayName="VäljaminekuteTabel" ref="B4:F80" totalsRowCount="1" headerRowDxfId="11" totalsRowBorderDxfId="10">
  <autoFilter ref="B4:F79"/>
  <tableColumns count="5">
    <tableColumn id="1" name="Kategooria" totalsRowLabel="Kogusumma" dataDxfId="9" totalsRowDxfId="8"/>
    <tableColumn id="2" name="Alamkategooria" dataDxfId="7" totalsRowDxfId="6"/>
    <tableColumn id="3" name="Prognoositav" dataDxfId="5" totalsRowDxfId="4"/>
    <tableColumn id="4" name="Tegelik" dataDxfId="3" totalsRowDxfId="2"/>
    <tableColumn id="5" name="Erinevus" totalsRowFunction="sum" dataDxfId="1" totalsRowDxfId="0">
      <calculatedColumnFormula>VäljaminekuteTabel[[#This Row],[Prognoositav]]-VäljaminekuteTabel[[#This Row],[Tegelik]]</calculatedColumnFormula>
    </tableColumn>
  </tableColumns>
  <tableStyleInfo name="TableStyleLight10" showFirstColumn="0" showLastColumn="0" showRowStripes="1" showColumnStripes="0"/>
  <extLst>
    <ext xmlns:x14="http://schemas.microsoft.com/office/spreadsheetml/2009/9/main" uri="{504A1905-F514-4f6f-8877-14C23A59335A}">
      <x14:table altTextSummary="Sisestage sellesse tabelisse väljamineku kategooria ja alamkategooria ning prognoositavad ja tegelikud väljaminekud. Erinevus arvutatakse automaatselt."/>
    </ext>
  </extLst>
</table>
</file>

<file path=xl/theme/theme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265"/>
  <sheetViews>
    <sheetView showGridLines="0" tabSelected="1" workbookViewId="0"/>
  </sheetViews>
  <sheetFormatPr defaultRowHeight="15" x14ac:dyDescent="0.25"/>
  <cols>
    <col min="1" max="1" width="2.625" customWidth="1"/>
    <col min="2" max="2" width="76.375" customWidth="1"/>
    <col min="3" max="3" width="14.125" customWidth="1"/>
    <col min="4" max="4" width="2.625" customWidth="1"/>
  </cols>
  <sheetData>
    <row r="1" spans="2:3" ht="41.25" customHeight="1" thickBot="1" x14ac:dyDescent="0.4">
      <c r="B1" s="15" t="s">
        <v>0</v>
      </c>
      <c r="C1" s="15"/>
    </row>
    <row r="2" spans="2:3" ht="32.25" customHeight="1" thickTop="1" x14ac:dyDescent="0.25">
      <c r="B2" s="16" t="s">
        <v>1</v>
      </c>
      <c r="C2" s="16"/>
    </row>
    <row r="3" spans="2:3" ht="30" customHeight="1" x14ac:dyDescent="0.25">
      <c r="B3" s="2" t="s">
        <v>2</v>
      </c>
      <c r="C3" s="8" t="s">
        <v>6</v>
      </c>
    </row>
    <row r="4" spans="2:3" ht="30" customHeight="1" x14ac:dyDescent="0.25">
      <c r="B4" t="s">
        <v>3</v>
      </c>
      <c r="C4" s="9">
        <f>PrognoositavadSissetulekud-PrognoositavadVäljaminekud</f>
        <v>1114</v>
      </c>
    </row>
    <row r="5" spans="2:3" ht="30" customHeight="1" x14ac:dyDescent="0.25">
      <c r="B5" t="s">
        <v>4</v>
      </c>
      <c r="C5" s="9">
        <f>TegelikudSissetulekud-TegelikudVäljaminekud</f>
        <v>997</v>
      </c>
    </row>
    <row r="6" spans="2:3" ht="30" customHeight="1" x14ac:dyDescent="0.25">
      <c r="B6" t="s">
        <v>5</v>
      </c>
      <c r="C6" s="9">
        <f>TegelikSaldo-PrognoositavSaldo</f>
        <v>-117</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1.5"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1.5"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sheetData>
  <dataConsolidate/>
  <mergeCells count="2">
    <mergeCell ref="B1:C1"/>
    <mergeCell ref="B2:C2"/>
  </mergeCells>
  <dataValidations count="5">
    <dataValidation allowBlank="1" showInputMessage="1" showErrorMessage="1" prompt="Selles töövihikus saate koostada pere kuueelarve. Sisestage üksikasjad sissetulekute ja väljaminekute töölehele. Kokkuvõttetabelit värskendatakse selles lahtris automaatselt." sqref="A1"/>
    <dataValidation allowBlank="1" showInputMessage="1" showErrorMessage="1" prompt="Selles lahtris on selle töövihiku pealkiri." sqref="B1:C1"/>
    <dataValidation allowBlank="1" showInputMessage="1" showErrorMessage="1" prompt="Allasuvas tabelis värskendatakse automaatselt kokkuvõtet." sqref="B2:C2"/>
    <dataValidation allowBlank="1" showInputMessage="1" showErrorMessage="1" prompt="Siin veerus (päiselahtri all) käib saldokokkuvõte." sqref="B3"/>
    <dataValidation allowBlank="1" showInputMessage="1" showErrorMessage="1" prompt="Summa arvutatakse selles veerus selle pealkirja all automaatselt." sqref="C3"/>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C6"/>
  <sheetViews>
    <sheetView showGridLines="0" workbookViewId="0"/>
  </sheetViews>
  <sheetFormatPr defaultRowHeight="30" customHeight="1" x14ac:dyDescent="0.25"/>
  <cols>
    <col min="1" max="1" width="2.625" customWidth="1"/>
    <col min="2" max="2" width="76.375" customWidth="1"/>
    <col min="3" max="3" width="14.125" customWidth="1"/>
    <col min="4" max="4" width="2.625" customWidth="1"/>
  </cols>
  <sheetData>
    <row r="1" spans="2:3" ht="41.25" customHeight="1" thickBot="1" x14ac:dyDescent="0.4">
      <c r="B1" s="15" t="str">
        <f>Töövihiku_pealkiri</f>
        <v>PERE KUUEELARVE</v>
      </c>
      <c r="C1" s="15"/>
    </row>
    <row r="2" spans="2:3" ht="32.25" customHeight="1" thickTop="1" x14ac:dyDescent="0.25">
      <c r="B2" s="16" t="s">
        <v>7</v>
      </c>
      <c r="C2" s="16"/>
    </row>
    <row r="3" spans="2:3" ht="30" customHeight="1" x14ac:dyDescent="0.25">
      <c r="B3" s="3" t="s">
        <v>7</v>
      </c>
      <c r="C3" s="12" t="s">
        <v>6</v>
      </c>
    </row>
    <row r="4" spans="2:3" ht="30" customHeight="1" x14ac:dyDescent="0.25">
      <c r="B4" s="1" t="s">
        <v>8</v>
      </c>
      <c r="C4" s="9">
        <f>PrognoositavadVäljaminekud</f>
        <v>4486</v>
      </c>
    </row>
    <row r="5" spans="2:3" ht="30" customHeight="1" x14ac:dyDescent="0.25">
      <c r="B5" s="1" t="s">
        <v>9</v>
      </c>
      <c r="C5" s="9">
        <f>TegelikudVäljaminekud</f>
        <v>4603</v>
      </c>
    </row>
    <row r="6" spans="2:3" ht="30" customHeight="1" x14ac:dyDescent="0.25">
      <c r="B6" s="1" t="s">
        <v>10</v>
      </c>
      <c r="C6" s="9">
        <f>C4-C5</f>
        <v>-117</v>
      </c>
    </row>
  </sheetData>
  <mergeCells count="2">
    <mergeCell ref="B1:C1"/>
    <mergeCell ref="B2:C2"/>
  </mergeCells>
  <dataValidations count="5">
    <dataValidation allowBlank="1" showInputMessage="1" showErrorMessage="1" prompt="Selle töövihiku pealkiri pärineb töölehe Kokkuvõte lahtrist B1." sqref="B1:C1"/>
    <dataValidation allowBlank="1" showInputMessage="1" showErrorMessage="1" prompt="Allasuvas tabelis värskendatakse automaatselt summasid." sqref="B2:C2"/>
    <dataValidation allowBlank="1" showInputMessage="1" showErrorMessage="1" prompt="Siin veerus (päiselahtri all) käib üldkokkuvõte." sqref="B3"/>
    <dataValidation allowBlank="1" showInputMessage="1" showErrorMessage="1" prompt="Summa arvutatakse selles veerus selle pealkirja all automaatselt." sqref="C3"/>
    <dataValidation allowBlank="1" showInputMessage="1" showErrorMessage="1" prompt="Summatabelit värskendatakse selles lahtris automaatselt." sqref="A1"/>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fitToPage="1"/>
  </sheetPr>
  <dimension ref="B1:E7"/>
  <sheetViews>
    <sheetView showGridLines="0" workbookViewId="0"/>
  </sheetViews>
  <sheetFormatPr defaultRowHeight="30" customHeight="1" x14ac:dyDescent="0.25"/>
  <cols>
    <col min="1" max="1" width="2.625" customWidth="1"/>
    <col min="2" max="2" width="49.25" customWidth="1"/>
    <col min="3" max="5" width="14.125" customWidth="1"/>
    <col min="6" max="6" width="2.625" customWidth="1"/>
  </cols>
  <sheetData>
    <row r="1" spans="2:5" ht="41.25" customHeight="1" thickBot="1" x14ac:dyDescent="0.4">
      <c r="B1" s="15" t="str">
        <f>Töövihiku_pealkiri</f>
        <v>PERE KUUEELARVE</v>
      </c>
      <c r="C1" s="15"/>
      <c r="D1" s="15"/>
      <c r="E1" s="15"/>
    </row>
    <row r="2" spans="2:5" ht="32.25" customHeight="1" thickTop="1" x14ac:dyDescent="0.25">
      <c r="B2" s="16" t="s">
        <v>11</v>
      </c>
      <c r="C2" s="16"/>
      <c r="D2" s="16"/>
      <c r="E2" s="16"/>
    </row>
    <row r="3" spans="2:5" ht="30" customHeight="1" x14ac:dyDescent="0.25">
      <c r="B3" s="4" t="s">
        <v>12</v>
      </c>
      <c r="C3" s="4" t="s">
        <v>17</v>
      </c>
      <c r="D3" s="4" t="s">
        <v>18</v>
      </c>
      <c r="E3" s="4" t="s">
        <v>19</v>
      </c>
    </row>
    <row r="4" spans="2:5" ht="30" customHeight="1" x14ac:dyDescent="0.25">
      <c r="B4" s="1" t="s">
        <v>13</v>
      </c>
      <c r="C4" s="10">
        <v>4000</v>
      </c>
      <c r="D4" s="10">
        <v>4000</v>
      </c>
      <c r="E4" s="11">
        <f>SissetulekuteTabel[[#This Row],[Prognoositav]]-SissetulekuteTabel[[#This Row],[Tegelik]]</f>
        <v>0</v>
      </c>
    </row>
    <row r="5" spans="2:5" ht="30" customHeight="1" x14ac:dyDescent="0.25">
      <c r="B5" s="1" t="s">
        <v>14</v>
      </c>
      <c r="C5" s="10">
        <v>1300</v>
      </c>
      <c r="D5" s="10">
        <v>1300</v>
      </c>
      <c r="E5" s="11">
        <f>SissetulekuteTabel[[#This Row],[Prognoositav]]-SissetulekuteTabel[[#This Row],[Tegelik]]</f>
        <v>0</v>
      </c>
    </row>
    <row r="6" spans="2:5" ht="30" customHeight="1" x14ac:dyDescent="0.25">
      <c r="B6" s="1" t="s">
        <v>15</v>
      </c>
      <c r="C6" s="10">
        <v>300</v>
      </c>
      <c r="D6" s="10">
        <v>300</v>
      </c>
      <c r="E6" s="11">
        <f>SissetulekuteTabel[[#This Row],[Prognoositav]]-SissetulekuteTabel[[#This Row],[Tegelik]]</f>
        <v>0</v>
      </c>
    </row>
    <row r="7" spans="2:5" ht="30" customHeight="1" x14ac:dyDescent="0.25">
      <c r="B7" s="1" t="s">
        <v>16</v>
      </c>
      <c r="C7" s="10">
        <f>SUBTOTAL(109,SissetulekuteTabel[Prognoositav])</f>
        <v>5600</v>
      </c>
      <c r="D7" s="10">
        <f>SUBTOTAL(109,SissetulekuteTabel[Tegelik])</f>
        <v>5600</v>
      </c>
      <c r="E7" s="11">
        <f>SUBTOTAL(109,SissetulekuteTabel[Erinevus])</f>
        <v>0</v>
      </c>
    </row>
  </sheetData>
  <mergeCells count="2">
    <mergeCell ref="B1:E1"/>
    <mergeCell ref="B2:E2"/>
  </mergeCells>
  <dataValidations count="7">
    <dataValidation allowBlank="1" showInputMessage="1" showErrorMessage="1" prompt="Sisestage selle töölehe tabelisse „Sissetulekute üksikasjad“ sissetulekute üksikasjad." sqref="A1"/>
    <dataValidation allowBlank="1" showInputMessage="1" showErrorMessage="1" prompt="Sisestage allolevasse tabelisse sissetulekute üksikasjad." sqref="B2:E2"/>
    <dataValidation allowBlank="1" showInputMessage="1" showErrorMessage="1" prompt="Sisestage sellesse veergu selle päiselahtri alla prognoositavate sissetulekute üksikasjad." sqref="B3"/>
    <dataValidation allowBlank="1" showInputMessage="1" showErrorMessage="1" prompt="Sisestage sellesse veergu selle päiselahtri alla prognoositav summa." sqref="C3"/>
    <dataValidation allowBlank="1" showInputMessage="1" showErrorMessage="1" prompt="Sisestage sellesse veergu selle päiselahtri alla tegelik summa." sqref="D3"/>
    <dataValidation allowBlank="1" showInputMessage="1" showErrorMessage="1" prompt="Selle veeru päiselahtri all arvutatakse automaatselt erinevus." sqref="E3"/>
    <dataValidation allowBlank="1" showInputMessage="1" showErrorMessage="1" prompt="Selle töövihiku pealkiri pärineb töölehe Kokkuvõte lahtrist B1." sqref="B1:E1"/>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F80"/>
  <sheetViews>
    <sheetView showGridLines="0" workbookViewId="0"/>
  </sheetViews>
  <sheetFormatPr defaultRowHeight="30" customHeight="1" x14ac:dyDescent="0.25"/>
  <cols>
    <col min="1" max="1" width="2.625" customWidth="1"/>
    <col min="2" max="2" width="23.25" customWidth="1"/>
    <col min="3" max="3" width="28.875" customWidth="1"/>
    <col min="4" max="6" width="14.125" customWidth="1"/>
    <col min="7" max="7" width="2.625" customWidth="1"/>
  </cols>
  <sheetData>
    <row r="1" spans="2:6" ht="41.25" customHeight="1" thickBot="1" x14ac:dyDescent="0.4">
      <c r="B1" s="15" t="str">
        <f>Töövihiku_pealkiri</f>
        <v>PERE KUUEELARVE</v>
      </c>
      <c r="C1" s="15"/>
      <c r="D1" s="15"/>
      <c r="E1" s="15"/>
      <c r="F1" s="15"/>
    </row>
    <row r="2" spans="2:6" ht="32.25" customHeight="1" thickTop="1" x14ac:dyDescent="0.25">
      <c r="B2" s="16" t="s">
        <v>20</v>
      </c>
      <c r="C2" s="16"/>
      <c r="D2" s="16"/>
      <c r="E2" s="16"/>
      <c r="F2" s="16"/>
    </row>
    <row r="3" spans="2:6" ht="123" customHeight="1" x14ac:dyDescent="0.25">
      <c r="B3" s="17" t="s">
        <v>21</v>
      </c>
      <c r="C3" s="17"/>
      <c r="D3" s="17"/>
      <c r="E3" s="17"/>
      <c r="F3" s="17"/>
    </row>
    <row r="4" spans="2:6" ht="30" customHeight="1" x14ac:dyDescent="0.25">
      <c r="B4" s="5" t="s">
        <v>22</v>
      </c>
      <c r="C4" s="5" t="s">
        <v>37</v>
      </c>
      <c r="D4" s="5" t="s">
        <v>17</v>
      </c>
      <c r="E4" s="5" t="s">
        <v>18</v>
      </c>
      <c r="F4" s="5" t="s">
        <v>19</v>
      </c>
    </row>
    <row r="5" spans="2:6" ht="30" customHeight="1" x14ac:dyDescent="0.25">
      <c r="B5" s="7" t="s">
        <v>23</v>
      </c>
      <c r="C5" s="6" t="s">
        <v>38</v>
      </c>
      <c r="D5" s="13">
        <v>1000</v>
      </c>
      <c r="E5" s="13">
        <v>1000</v>
      </c>
      <c r="F5" s="14">
        <f>VäljaminekuteTabel[[#This Row],[Prognoositav]]-VäljaminekuteTabel[[#This Row],[Tegelik]]</f>
        <v>0</v>
      </c>
    </row>
    <row r="6" spans="2:6" ht="30" customHeight="1" x14ac:dyDescent="0.25">
      <c r="B6" s="7" t="s">
        <v>23</v>
      </c>
      <c r="C6" s="6" t="s">
        <v>39</v>
      </c>
      <c r="D6" s="13">
        <v>0</v>
      </c>
      <c r="E6" s="13">
        <v>0</v>
      </c>
      <c r="F6" s="14">
        <f>VäljaminekuteTabel[[#This Row],[Prognoositav]]-VäljaminekuteTabel[[#This Row],[Tegelik]]</f>
        <v>0</v>
      </c>
    </row>
    <row r="7" spans="2:6" ht="30" customHeight="1" x14ac:dyDescent="0.25">
      <c r="B7" s="7" t="s">
        <v>23</v>
      </c>
      <c r="C7" s="6" t="s">
        <v>40</v>
      </c>
      <c r="D7" s="13">
        <v>54</v>
      </c>
      <c r="E7" s="13">
        <v>100</v>
      </c>
      <c r="F7" s="14">
        <f>VäljaminekuteTabel[[#This Row],[Prognoositav]]-VäljaminekuteTabel[[#This Row],[Tegelik]]</f>
        <v>-46</v>
      </c>
    </row>
    <row r="8" spans="2:6" ht="30" customHeight="1" x14ac:dyDescent="0.25">
      <c r="B8" s="7" t="s">
        <v>23</v>
      </c>
      <c r="C8" s="6" t="s">
        <v>41</v>
      </c>
      <c r="D8" s="13">
        <v>44</v>
      </c>
      <c r="E8" s="13">
        <v>56</v>
      </c>
      <c r="F8" s="14">
        <f>VäljaminekuteTabel[[#This Row],[Prognoositav]]-VäljaminekuteTabel[[#This Row],[Tegelik]]</f>
        <v>-12</v>
      </c>
    </row>
    <row r="9" spans="2:6" ht="30" customHeight="1" x14ac:dyDescent="0.25">
      <c r="B9" s="7" t="s">
        <v>23</v>
      </c>
      <c r="C9" s="6" t="s">
        <v>42</v>
      </c>
      <c r="D9" s="13">
        <v>22</v>
      </c>
      <c r="E9" s="13">
        <v>28</v>
      </c>
      <c r="F9" s="14">
        <f>VäljaminekuteTabel[[#This Row],[Prognoositav]]-VäljaminekuteTabel[[#This Row],[Tegelik]]</f>
        <v>-6</v>
      </c>
    </row>
    <row r="10" spans="2:6" ht="30" customHeight="1" x14ac:dyDescent="0.25">
      <c r="B10" s="7" t="s">
        <v>23</v>
      </c>
      <c r="C10" s="6" t="s">
        <v>43</v>
      </c>
      <c r="D10" s="13">
        <v>8</v>
      </c>
      <c r="E10" s="13">
        <v>8</v>
      </c>
      <c r="F10" s="14">
        <f>VäljaminekuteTabel[[#This Row],[Prognoositav]]-VäljaminekuteTabel[[#This Row],[Tegelik]]</f>
        <v>0</v>
      </c>
    </row>
    <row r="11" spans="2:6" ht="30" customHeight="1" x14ac:dyDescent="0.25">
      <c r="B11" s="7" t="s">
        <v>23</v>
      </c>
      <c r="C11" s="6" t="s">
        <v>44</v>
      </c>
      <c r="D11" s="13">
        <v>34</v>
      </c>
      <c r="E11" s="13">
        <v>34</v>
      </c>
      <c r="F11" s="14">
        <f>VäljaminekuteTabel[[#This Row],[Prognoositav]]-VäljaminekuteTabel[[#This Row],[Tegelik]]</f>
        <v>0</v>
      </c>
    </row>
    <row r="12" spans="2:6" ht="30" customHeight="1" x14ac:dyDescent="0.25">
      <c r="B12" s="7" t="s">
        <v>23</v>
      </c>
      <c r="C12" s="6" t="s">
        <v>45</v>
      </c>
      <c r="D12" s="13">
        <v>10</v>
      </c>
      <c r="E12" s="13">
        <v>10</v>
      </c>
      <c r="F12" s="14">
        <f>VäljaminekuteTabel[[#This Row],[Prognoositav]]-VäljaminekuteTabel[[#This Row],[Tegelik]]</f>
        <v>0</v>
      </c>
    </row>
    <row r="13" spans="2:6" ht="30" customHeight="1" x14ac:dyDescent="0.25">
      <c r="B13" s="7" t="s">
        <v>23</v>
      </c>
      <c r="C13" s="6" t="s">
        <v>46</v>
      </c>
      <c r="D13" s="13">
        <v>23</v>
      </c>
      <c r="E13" s="13">
        <v>0</v>
      </c>
      <c r="F13" s="14">
        <f>VäljaminekuteTabel[[#This Row],[Prognoositav]]-VäljaminekuteTabel[[#This Row],[Tegelik]]</f>
        <v>23</v>
      </c>
    </row>
    <row r="14" spans="2:6" ht="30" customHeight="1" x14ac:dyDescent="0.25">
      <c r="B14" s="7" t="s">
        <v>23</v>
      </c>
      <c r="C14" s="6" t="s">
        <v>47</v>
      </c>
      <c r="D14" s="13">
        <v>0</v>
      </c>
      <c r="E14" s="13">
        <v>0</v>
      </c>
      <c r="F14" s="14">
        <f>VäljaminekuteTabel[[#This Row],[Prognoositav]]-VäljaminekuteTabel[[#This Row],[Tegelik]]</f>
        <v>0</v>
      </c>
    </row>
    <row r="15" spans="2:6" ht="30" customHeight="1" x14ac:dyDescent="0.25">
      <c r="B15" s="7" t="s">
        <v>23</v>
      </c>
      <c r="C15" s="6" t="s">
        <v>48</v>
      </c>
      <c r="D15" s="13">
        <v>0</v>
      </c>
      <c r="E15" s="13">
        <v>0</v>
      </c>
      <c r="F15" s="14">
        <f>VäljaminekuteTabel[[#This Row],[Prognoositav]]-VäljaminekuteTabel[[#This Row],[Tegelik]]</f>
        <v>0</v>
      </c>
    </row>
    <row r="16" spans="2:6" ht="30" customHeight="1" x14ac:dyDescent="0.25">
      <c r="B16" s="7" t="s">
        <v>24</v>
      </c>
      <c r="C16" s="6" t="s">
        <v>49</v>
      </c>
      <c r="D16" s="13">
        <v>16</v>
      </c>
      <c r="E16" s="13">
        <v>66</v>
      </c>
      <c r="F16" s="14">
        <f>VäljaminekuteTabel[[#This Row],[Prognoositav]]-VäljaminekuteTabel[[#This Row],[Tegelik]]</f>
        <v>-50</v>
      </c>
    </row>
    <row r="17" spans="2:6" ht="30" customHeight="1" x14ac:dyDescent="0.25">
      <c r="B17" s="7" t="s">
        <v>24</v>
      </c>
      <c r="C17" s="6" t="s">
        <v>50</v>
      </c>
      <c r="D17" s="13">
        <v>35</v>
      </c>
      <c r="E17" s="13">
        <v>42</v>
      </c>
      <c r="F17" s="14">
        <f>VäljaminekuteTabel[[#This Row],[Prognoositav]]-VäljaminekuteTabel[[#This Row],[Tegelik]]</f>
        <v>-7</v>
      </c>
    </row>
    <row r="18" spans="2:6" ht="30" customHeight="1" x14ac:dyDescent="0.25">
      <c r="B18" s="7" t="s">
        <v>24</v>
      </c>
      <c r="C18" s="6" t="s">
        <v>51</v>
      </c>
      <c r="D18" s="13">
        <v>1</v>
      </c>
      <c r="E18" s="13">
        <v>62</v>
      </c>
      <c r="F18" s="14">
        <f>VäljaminekuteTabel[[#This Row],[Prognoositav]]-VäljaminekuteTabel[[#This Row],[Tegelik]]</f>
        <v>-61</v>
      </c>
    </row>
    <row r="19" spans="2:6" ht="30" customHeight="1" x14ac:dyDescent="0.25">
      <c r="B19" s="7" t="s">
        <v>24</v>
      </c>
      <c r="C19" s="6" t="s">
        <v>25</v>
      </c>
      <c r="D19" s="13">
        <v>91</v>
      </c>
      <c r="E19" s="13">
        <v>27</v>
      </c>
      <c r="F19" s="14">
        <f>VäljaminekuteTabel[[#This Row],[Prognoositav]]-VäljaminekuteTabel[[#This Row],[Tegelik]]</f>
        <v>64</v>
      </c>
    </row>
    <row r="20" spans="2:6" ht="30" customHeight="1" x14ac:dyDescent="0.25">
      <c r="B20" s="7" t="s">
        <v>24</v>
      </c>
      <c r="C20" s="6" t="s">
        <v>52</v>
      </c>
      <c r="D20" s="13">
        <v>80</v>
      </c>
      <c r="E20" s="13">
        <v>89</v>
      </c>
      <c r="F20" s="14">
        <f>VäljaminekuteTabel[[#This Row],[Prognoositav]]-VäljaminekuteTabel[[#This Row],[Tegelik]]</f>
        <v>-9</v>
      </c>
    </row>
    <row r="21" spans="2:6" ht="30" customHeight="1" x14ac:dyDescent="0.25">
      <c r="B21" s="7" t="s">
        <v>24</v>
      </c>
      <c r="C21" s="6" t="s">
        <v>53</v>
      </c>
      <c r="D21" s="13">
        <v>18</v>
      </c>
      <c r="E21" s="13">
        <v>93</v>
      </c>
      <c r="F21" s="14">
        <f>VäljaminekuteTabel[[#This Row],[Prognoositav]]-VäljaminekuteTabel[[#This Row],[Tegelik]]</f>
        <v>-75</v>
      </c>
    </row>
    <row r="22" spans="2:6" ht="30" customHeight="1" x14ac:dyDescent="0.25">
      <c r="B22" s="7" t="s">
        <v>24</v>
      </c>
      <c r="C22" s="6" t="s">
        <v>54</v>
      </c>
      <c r="D22" s="13">
        <v>34</v>
      </c>
      <c r="E22" s="13">
        <v>37</v>
      </c>
      <c r="F22" s="14">
        <f>VäljaminekuteTabel[[#This Row],[Prognoositav]]-VäljaminekuteTabel[[#This Row],[Tegelik]]</f>
        <v>-3</v>
      </c>
    </row>
    <row r="23" spans="2:6" ht="30" customHeight="1" x14ac:dyDescent="0.25">
      <c r="B23" s="7" t="s">
        <v>24</v>
      </c>
      <c r="C23" s="6" t="s">
        <v>48</v>
      </c>
      <c r="D23" s="13">
        <v>83</v>
      </c>
      <c r="E23" s="13">
        <v>61</v>
      </c>
      <c r="F23" s="14">
        <f>VäljaminekuteTabel[[#This Row],[Prognoositav]]-VäljaminekuteTabel[[#This Row],[Tegelik]]</f>
        <v>22</v>
      </c>
    </row>
    <row r="24" spans="2:6" ht="30" customHeight="1" x14ac:dyDescent="0.25">
      <c r="B24" s="7" t="s">
        <v>25</v>
      </c>
      <c r="C24" s="6" t="s">
        <v>55</v>
      </c>
      <c r="D24" s="13">
        <v>48</v>
      </c>
      <c r="E24" s="13">
        <v>63</v>
      </c>
      <c r="F24" s="14">
        <f>VäljaminekuteTabel[[#This Row],[Prognoositav]]-VäljaminekuteTabel[[#This Row],[Tegelik]]</f>
        <v>-15</v>
      </c>
    </row>
    <row r="25" spans="2:6" ht="30" customHeight="1" x14ac:dyDescent="0.25">
      <c r="B25" s="7" t="s">
        <v>25</v>
      </c>
      <c r="C25" s="6" t="s">
        <v>56</v>
      </c>
      <c r="D25" s="13">
        <v>21</v>
      </c>
      <c r="E25" s="13">
        <v>44</v>
      </c>
      <c r="F25" s="14">
        <f>VäljaminekuteTabel[[#This Row],[Prognoositav]]-VäljaminekuteTabel[[#This Row],[Tegelik]]</f>
        <v>-23</v>
      </c>
    </row>
    <row r="26" spans="2:6" ht="30" customHeight="1" x14ac:dyDescent="0.25">
      <c r="B26" s="7" t="s">
        <v>25</v>
      </c>
      <c r="C26" s="6" t="s">
        <v>57</v>
      </c>
      <c r="D26" s="13">
        <v>35</v>
      </c>
      <c r="E26" s="13">
        <v>65</v>
      </c>
      <c r="F26" s="14">
        <f>VäljaminekuteTabel[[#This Row],[Prognoositav]]-VäljaminekuteTabel[[#This Row],[Tegelik]]</f>
        <v>-30</v>
      </c>
    </row>
    <row r="27" spans="2:6" ht="30" customHeight="1" x14ac:dyDescent="0.25">
      <c r="B27" s="7" t="s">
        <v>25</v>
      </c>
      <c r="C27" s="6" t="s">
        <v>48</v>
      </c>
      <c r="D27" s="13">
        <v>14</v>
      </c>
      <c r="E27" s="13">
        <v>75</v>
      </c>
      <c r="F27" s="14">
        <f>VäljaminekuteTabel[[#This Row],[Prognoositav]]-VäljaminekuteTabel[[#This Row],[Tegelik]]</f>
        <v>-61</v>
      </c>
    </row>
    <row r="28" spans="2:6" ht="30" customHeight="1" x14ac:dyDescent="0.25">
      <c r="B28" s="7" t="s">
        <v>26</v>
      </c>
      <c r="C28" s="6" t="s">
        <v>58</v>
      </c>
      <c r="D28" s="13">
        <v>79</v>
      </c>
      <c r="E28" s="13">
        <v>0</v>
      </c>
      <c r="F28" s="14">
        <f>VäljaminekuteTabel[[#This Row],[Prognoositav]]-VäljaminekuteTabel[[#This Row],[Tegelik]]</f>
        <v>79</v>
      </c>
    </row>
    <row r="29" spans="2:6" ht="30" customHeight="1" x14ac:dyDescent="0.25">
      <c r="B29" s="7" t="s">
        <v>26</v>
      </c>
      <c r="C29" s="6" t="s">
        <v>59</v>
      </c>
      <c r="D29" s="13">
        <v>56</v>
      </c>
      <c r="E29" s="13">
        <v>50</v>
      </c>
      <c r="F29" s="14">
        <f>VäljaminekuteTabel[[#This Row],[Prognoositav]]-VäljaminekuteTabel[[#This Row],[Tegelik]]</f>
        <v>6</v>
      </c>
    </row>
    <row r="30" spans="2:6" ht="30" customHeight="1" x14ac:dyDescent="0.25">
      <c r="B30" s="7" t="s">
        <v>26</v>
      </c>
      <c r="C30" s="6" t="s">
        <v>48</v>
      </c>
      <c r="D30" s="13">
        <v>96</v>
      </c>
      <c r="E30" s="13">
        <v>23</v>
      </c>
      <c r="F30" s="14">
        <f>VäljaminekuteTabel[[#This Row],[Prognoositav]]-VäljaminekuteTabel[[#This Row],[Tegelik]]</f>
        <v>73</v>
      </c>
    </row>
    <row r="31" spans="2:6" ht="30" customHeight="1" x14ac:dyDescent="0.25">
      <c r="B31" s="7" t="s">
        <v>27</v>
      </c>
      <c r="C31" s="6" t="s">
        <v>60</v>
      </c>
      <c r="D31" s="13">
        <v>90</v>
      </c>
      <c r="E31" s="13">
        <v>90</v>
      </c>
      <c r="F31" s="14">
        <f>VäljaminekuteTabel[[#This Row],[Prognoositav]]-VäljaminekuteTabel[[#This Row],[Tegelik]]</f>
        <v>0</v>
      </c>
    </row>
    <row r="32" spans="2:6" ht="30" customHeight="1" x14ac:dyDescent="0.25">
      <c r="B32" s="7" t="s">
        <v>27</v>
      </c>
      <c r="C32" s="6" t="s">
        <v>61</v>
      </c>
      <c r="D32" s="13">
        <v>33</v>
      </c>
      <c r="E32" s="13">
        <v>30</v>
      </c>
      <c r="F32" s="14">
        <f>VäljaminekuteTabel[[#This Row],[Prognoositav]]-VäljaminekuteTabel[[#This Row],[Tegelik]]</f>
        <v>3</v>
      </c>
    </row>
    <row r="33" spans="2:6" ht="30" customHeight="1" x14ac:dyDescent="0.25">
      <c r="B33" s="7" t="s">
        <v>27</v>
      </c>
      <c r="C33" s="6" t="s">
        <v>62</v>
      </c>
      <c r="D33" s="13">
        <v>86</v>
      </c>
      <c r="E33" s="13">
        <v>64</v>
      </c>
      <c r="F33" s="14">
        <f>VäljaminekuteTabel[[#This Row],[Prognoositav]]-VäljaminekuteTabel[[#This Row],[Tegelik]]</f>
        <v>22</v>
      </c>
    </row>
    <row r="34" spans="2:6" ht="30" customHeight="1" x14ac:dyDescent="0.25">
      <c r="B34" s="7" t="s">
        <v>27</v>
      </c>
      <c r="C34" s="6" t="s">
        <v>63</v>
      </c>
      <c r="D34" s="13">
        <v>76</v>
      </c>
      <c r="E34" s="13">
        <v>2</v>
      </c>
      <c r="F34" s="14">
        <f>VäljaminekuteTabel[[#This Row],[Prognoositav]]-VäljaminekuteTabel[[#This Row],[Tegelik]]</f>
        <v>74</v>
      </c>
    </row>
    <row r="35" spans="2:6" ht="30" customHeight="1" x14ac:dyDescent="0.25">
      <c r="B35" s="7" t="s">
        <v>27</v>
      </c>
      <c r="C35" s="6" t="s">
        <v>64</v>
      </c>
      <c r="D35" s="13">
        <v>60</v>
      </c>
      <c r="E35" s="13">
        <v>90</v>
      </c>
      <c r="F35" s="14">
        <f>VäljaminekuteTabel[[#This Row],[Prognoositav]]-VäljaminekuteTabel[[#This Row],[Tegelik]]</f>
        <v>-30</v>
      </c>
    </row>
    <row r="36" spans="2:6" ht="30" customHeight="1" x14ac:dyDescent="0.25">
      <c r="B36" s="7" t="s">
        <v>27</v>
      </c>
      <c r="C36" s="6" t="s">
        <v>65</v>
      </c>
      <c r="D36" s="13">
        <v>37</v>
      </c>
      <c r="E36" s="13">
        <v>60</v>
      </c>
      <c r="F36" s="14">
        <f>VäljaminekuteTabel[[#This Row],[Prognoositav]]-VäljaminekuteTabel[[#This Row],[Tegelik]]</f>
        <v>-23</v>
      </c>
    </row>
    <row r="37" spans="2:6" ht="30" customHeight="1" x14ac:dyDescent="0.25">
      <c r="B37" s="7" t="s">
        <v>27</v>
      </c>
      <c r="C37" s="6" t="s">
        <v>66</v>
      </c>
      <c r="D37" s="13">
        <v>22</v>
      </c>
      <c r="E37" s="13">
        <v>70</v>
      </c>
      <c r="F37" s="14">
        <f>VäljaminekuteTabel[[#This Row],[Prognoositav]]-VäljaminekuteTabel[[#This Row],[Tegelik]]</f>
        <v>-48</v>
      </c>
    </row>
    <row r="38" spans="2:6" ht="30" customHeight="1" x14ac:dyDescent="0.25">
      <c r="B38" s="7" t="s">
        <v>27</v>
      </c>
      <c r="C38" s="6" t="s">
        <v>67</v>
      </c>
      <c r="D38" s="13">
        <v>80</v>
      </c>
      <c r="E38" s="13">
        <v>21</v>
      </c>
      <c r="F38" s="14">
        <f>VäljaminekuteTabel[[#This Row],[Prognoositav]]-VäljaminekuteTabel[[#This Row],[Tegelik]]</f>
        <v>59</v>
      </c>
    </row>
    <row r="39" spans="2:6" ht="30" customHeight="1" x14ac:dyDescent="0.25">
      <c r="B39" s="7" t="s">
        <v>27</v>
      </c>
      <c r="C39" s="6" t="s">
        <v>48</v>
      </c>
      <c r="D39" s="13">
        <v>65</v>
      </c>
      <c r="E39" s="13">
        <v>20</v>
      </c>
      <c r="F39" s="14">
        <f>VäljaminekuteTabel[[#This Row],[Prognoositav]]-VäljaminekuteTabel[[#This Row],[Tegelik]]</f>
        <v>45</v>
      </c>
    </row>
    <row r="40" spans="2:6" ht="30" customHeight="1" x14ac:dyDescent="0.25">
      <c r="B40" s="7" t="s">
        <v>28</v>
      </c>
      <c r="C40" s="6" t="s">
        <v>26</v>
      </c>
      <c r="D40" s="13">
        <v>37</v>
      </c>
      <c r="E40" s="13">
        <v>34</v>
      </c>
      <c r="F40" s="14">
        <f>VäljaminekuteTabel[[#This Row],[Prognoositav]]-VäljaminekuteTabel[[#This Row],[Tegelik]]</f>
        <v>3</v>
      </c>
    </row>
    <row r="41" spans="2:6" ht="30" customHeight="1" x14ac:dyDescent="0.25">
      <c r="B41" s="7" t="s">
        <v>28</v>
      </c>
      <c r="C41" s="6" t="s">
        <v>60</v>
      </c>
      <c r="D41" s="13">
        <v>74</v>
      </c>
      <c r="E41" s="13">
        <v>86</v>
      </c>
      <c r="F41" s="14">
        <f>VäljaminekuteTabel[[#This Row],[Prognoositav]]-VäljaminekuteTabel[[#This Row],[Tegelik]]</f>
        <v>-12</v>
      </c>
    </row>
    <row r="42" spans="2:6" ht="30" customHeight="1" x14ac:dyDescent="0.25">
      <c r="B42" s="7" t="s">
        <v>28</v>
      </c>
      <c r="C42" s="6" t="s">
        <v>54</v>
      </c>
      <c r="D42" s="13">
        <v>80</v>
      </c>
      <c r="E42" s="13">
        <v>92</v>
      </c>
      <c r="F42" s="14">
        <f>VäljaminekuteTabel[[#This Row],[Prognoositav]]-VäljaminekuteTabel[[#This Row],[Tegelik]]</f>
        <v>-12</v>
      </c>
    </row>
    <row r="43" spans="2:6" ht="30" customHeight="1" x14ac:dyDescent="0.25">
      <c r="B43" s="7" t="s">
        <v>28</v>
      </c>
      <c r="C43" s="6" t="s">
        <v>68</v>
      </c>
      <c r="D43" s="13">
        <v>61</v>
      </c>
      <c r="E43" s="13">
        <v>22</v>
      </c>
      <c r="F43" s="14">
        <f>VäljaminekuteTabel[[#This Row],[Prognoositav]]-VäljaminekuteTabel[[#This Row],[Tegelik]]</f>
        <v>39</v>
      </c>
    </row>
    <row r="44" spans="2:6" ht="30" customHeight="1" x14ac:dyDescent="0.25">
      <c r="B44" s="7" t="s">
        <v>28</v>
      </c>
      <c r="C44" s="6" t="s">
        <v>48</v>
      </c>
      <c r="D44" s="13">
        <v>83</v>
      </c>
      <c r="E44" s="13">
        <v>51</v>
      </c>
      <c r="F44" s="14">
        <f>VäljaminekuteTabel[[#This Row],[Prognoositav]]-VäljaminekuteTabel[[#This Row],[Tegelik]]</f>
        <v>32</v>
      </c>
    </row>
    <row r="45" spans="2:6" ht="30" customHeight="1" x14ac:dyDescent="0.25">
      <c r="B45" s="7" t="s">
        <v>29</v>
      </c>
      <c r="C45" s="6" t="s">
        <v>60</v>
      </c>
      <c r="D45" s="13">
        <v>28</v>
      </c>
      <c r="E45" s="13">
        <v>10</v>
      </c>
      <c r="F45" s="14">
        <f>VäljaminekuteTabel[[#This Row],[Prognoositav]]-VäljaminekuteTabel[[#This Row],[Tegelik]]</f>
        <v>18</v>
      </c>
    </row>
    <row r="46" spans="2:6" ht="30" customHeight="1" x14ac:dyDescent="0.25">
      <c r="B46" s="7" t="s">
        <v>29</v>
      </c>
      <c r="C46" s="6" t="s">
        <v>69</v>
      </c>
      <c r="D46" s="13">
        <v>25</v>
      </c>
      <c r="E46" s="13">
        <v>81</v>
      </c>
      <c r="F46" s="14">
        <f>VäljaminekuteTabel[[#This Row],[Prognoositav]]-VäljaminekuteTabel[[#This Row],[Tegelik]]</f>
        <v>-56</v>
      </c>
    </row>
    <row r="47" spans="2:6" ht="30" customHeight="1" x14ac:dyDescent="0.25">
      <c r="B47" s="7" t="s">
        <v>29</v>
      </c>
      <c r="C47" s="6" t="s">
        <v>61</v>
      </c>
      <c r="D47" s="13">
        <v>59</v>
      </c>
      <c r="E47" s="13">
        <v>72</v>
      </c>
      <c r="F47" s="14">
        <f>VäljaminekuteTabel[[#This Row],[Prognoositav]]-VäljaminekuteTabel[[#This Row],[Tegelik]]</f>
        <v>-13</v>
      </c>
    </row>
    <row r="48" spans="2:6" ht="30" customHeight="1" x14ac:dyDescent="0.25">
      <c r="B48" s="7" t="s">
        <v>29</v>
      </c>
      <c r="C48" s="6" t="s">
        <v>70</v>
      </c>
      <c r="D48" s="13">
        <v>89</v>
      </c>
      <c r="E48" s="13">
        <v>90</v>
      </c>
      <c r="F48" s="14">
        <f>VäljaminekuteTabel[[#This Row],[Prognoositav]]-VäljaminekuteTabel[[#This Row],[Tegelik]]</f>
        <v>-1</v>
      </c>
    </row>
    <row r="49" spans="2:6" ht="30" customHeight="1" x14ac:dyDescent="0.25">
      <c r="B49" s="7" t="s">
        <v>29</v>
      </c>
      <c r="C49" s="6" t="s">
        <v>71</v>
      </c>
      <c r="D49" s="13">
        <v>78</v>
      </c>
      <c r="E49" s="13">
        <v>48</v>
      </c>
      <c r="F49" s="14">
        <f>VäljaminekuteTabel[[#This Row],[Prognoositav]]-VäljaminekuteTabel[[#This Row],[Tegelik]]</f>
        <v>30</v>
      </c>
    </row>
    <row r="50" spans="2:6" ht="30" customHeight="1" x14ac:dyDescent="0.25">
      <c r="B50" s="7" t="s">
        <v>29</v>
      </c>
      <c r="C50" s="6" t="s">
        <v>64</v>
      </c>
      <c r="D50" s="13">
        <v>6</v>
      </c>
      <c r="E50" s="13">
        <v>73</v>
      </c>
      <c r="F50" s="14">
        <f>VäljaminekuteTabel[[#This Row],[Prognoositav]]-VäljaminekuteTabel[[#This Row],[Tegelik]]</f>
        <v>-67</v>
      </c>
    </row>
    <row r="51" spans="2:6" ht="30" customHeight="1" x14ac:dyDescent="0.25">
      <c r="B51" s="7" t="s">
        <v>29</v>
      </c>
      <c r="C51" s="6" t="s">
        <v>48</v>
      </c>
      <c r="D51" s="13">
        <v>80</v>
      </c>
      <c r="E51" s="13">
        <v>66</v>
      </c>
      <c r="F51" s="14">
        <f>VäljaminekuteTabel[[#This Row],[Prognoositav]]-VäljaminekuteTabel[[#This Row],[Tegelik]]</f>
        <v>14</v>
      </c>
    </row>
    <row r="52" spans="2:6" ht="30" customHeight="1" x14ac:dyDescent="0.25">
      <c r="B52" s="7" t="s">
        <v>30</v>
      </c>
      <c r="C52" s="6" t="s">
        <v>72</v>
      </c>
      <c r="D52" s="13">
        <v>11</v>
      </c>
      <c r="E52" s="13">
        <v>29</v>
      </c>
      <c r="F52" s="14">
        <f>VäljaminekuteTabel[[#This Row],[Prognoositav]]-VäljaminekuteTabel[[#This Row],[Tegelik]]</f>
        <v>-18</v>
      </c>
    </row>
    <row r="53" spans="2:6" ht="30" customHeight="1" x14ac:dyDescent="0.25">
      <c r="B53" s="7" t="s">
        <v>30</v>
      </c>
      <c r="C53" s="6" t="s">
        <v>73</v>
      </c>
      <c r="D53" s="13">
        <v>77</v>
      </c>
      <c r="E53" s="13">
        <v>32</v>
      </c>
      <c r="F53" s="14">
        <f>VäljaminekuteTabel[[#This Row],[Prognoositav]]-VäljaminekuteTabel[[#This Row],[Tegelik]]</f>
        <v>45</v>
      </c>
    </row>
    <row r="54" spans="2:6" ht="30" customHeight="1" x14ac:dyDescent="0.25">
      <c r="B54" s="7" t="s">
        <v>30</v>
      </c>
      <c r="C54" s="6" t="s">
        <v>74</v>
      </c>
      <c r="D54" s="13">
        <v>71</v>
      </c>
      <c r="E54" s="13">
        <v>43</v>
      </c>
      <c r="F54" s="14">
        <f>VäljaminekuteTabel[[#This Row],[Prognoositav]]-VäljaminekuteTabel[[#This Row],[Tegelik]]</f>
        <v>28</v>
      </c>
    </row>
    <row r="55" spans="2:6" ht="30" customHeight="1" x14ac:dyDescent="0.25">
      <c r="B55" s="7" t="s">
        <v>30</v>
      </c>
      <c r="C55" s="6" t="s">
        <v>75</v>
      </c>
      <c r="D55" s="13">
        <v>64</v>
      </c>
      <c r="E55" s="13">
        <v>21</v>
      </c>
      <c r="F55" s="14">
        <f>VäljaminekuteTabel[[#This Row],[Prognoositav]]-VäljaminekuteTabel[[#This Row],[Tegelik]]</f>
        <v>43</v>
      </c>
    </row>
    <row r="56" spans="2:6" ht="30" customHeight="1" x14ac:dyDescent="0.25">
      <c r="B56" s="7" t="s">
        <v>30</v>
      </c>
      <c r="C56" s="6" t="s">
        <v>76</v>
      </c>
      <c r="D56" s="13">
        <v>47</v>
      </c>
      <c r="E56" s="13">
        <v>57</v>
      </c>
      <c r="F56" s="14">
        <f>VäljaminekuteTabel[[#This Row],[Prognoositav]]-VäljaminekuteTabel[[#This Row],[Tegelik]]</f>
        <v>-10</v>
      </c>
    </row>
    <row r="57" spans="2:6" ht="30" customHeight="1" x14ac:dyDescent="0.25">
      <c r="B57" s="7" t="s">
        <v>30</v>
      </c>
      <c r="C57" s="6" t="s">
        <v>77</v>
      </c>
      <c r="D57" s="13">
        <v>28</v>
      </c>
      <c r="E57" s="13">
        <v>1</v>
      </c>
      <c r="F57" s="14">
        <f>VäljaminekuteTabel[[#This Row],[Prognoositav]]-VäljaminekuteTabel[[#This Row],[Tegelik]]</f>
        <v>27</v>
      </c>
    </row>
    <row r="58" spans="2:6" ht="30" customHeight="1" x14ac:dyDescent="0.25">
      <c r="B58" s="7" t="s">
        <v>30</v>
      </c>
      <c r="C58" s="6" t="s">
        <v>48</v>
      </c>
      <c r="D58" s="13">
        <v>13</v>
      </c>
      <c r="E58" s="13">
        <v>42</v>
      </c>
      <c r="F58" s="14">
        <f>VäljaminekuteTabel[[#This Row],[Prognoositav]]-VäljaminekuteTabel[[#This Row],[Tegelik]]</f>
        <v>-29</v>
      </c>
    </row>
    <row r="59" spans="2:6" ht="30" customHeight="1" x14ac:dyDescent="0.25">
      <c r="B59" s="7" t="s">
        <v>31</v>
      </c>
      <c r="C59" s="6" t="s">
        <v>78</v>
      </c>
      <c r="D59" s="13">
        <v>65</v>
      </c>
      <c r="E59" s="13">
        <v>6</v>
      </c>
      <c r="F59" s="14">
        <f>VäljaminekuteTabel[[#This Row],[Prognoositav]]-VäljaminekuteTabel[[#This Row],[Tegelik]]</f>
        <v>59</v>
      </c>
    </row>
    <row r="60" spans="2:6" ht="30" customHeight="1" x14ac:dyDescent="0.25">
      <c r="B60" s="7" t="s">
        <v>31</v>
      </c>
      <c r="C60" s="6" t="s">
        <v>79</v>
      </c>
      <c r="D60" s="13">
        <v>100</v>
      </c>
      <c r="E60" s="13">
        <v>36</v>
      </c>
      <c r="F60" s="14">
        <f>VäljaminekuteTabel[[#This Row],[Prognoositav]]-VäljaminekuteTabel[[#This Row],[Tegelik]]</f>
        <v>64</v>
      </c>
    </row>
    <row r="61" spans="2:6" ht="30" customHeight="1" x14ac:dyDescent="0.25">
      <c r="B61" s="7" t="s">
        <v>31</v>
      </c>
      <c r="C61" s="6" t="s">
        <v>80</v>
      </c>
      <c r="D61" s="13">
        <v>29</v>
      </c>
      <c r="E61" s="13">
        <v>69</v>
      </c>
      <c r="F61" s="14">
        <f>VäljaminekuteTabel[[#This Row],[Prognoositav]]-VäljaminekuteTabel[[#This Row],[Tegelik]]</f>
        <v>-40</v>
      </c>
    </row>
    <row r="62" spans="2:6" ht="30" customHeight="1" x14ac:dyDescent="0.25">
      <c r="B62" s="7" t="s">
        <v>31</v>
      </c>
      <c r="C62" s="6" t="s">
        <v>80</v>
      </c>
      <c r="D62" s="13">
        <v>64</v>
      </c>
      <c r="E62" s="13">
        <v>3</v>
      </c>
      <c r="F62" s="14">
        <f>VäljaminekuteTabel[[#This Row],[Prognoositav]]-VäljaminekuteTabel[[#This Row],[Tegelik]]</f>
        <v>61</v>
      </c>
    </row>
    <row r="63" spans="2:6" ht="30" customHeight="1" x14ac:dyDescent="0.25">
      <c r="B63" s="7" t="s">
        <v>31</v>
      </c>
      <c r="C63" s="6" t="s">
        <v>80</v>
      </c>
      <c r="D63" s="13">
        <v>34</v>
      </c>
      <c r="E63" s="13">
        <v>35</v>
      </c>
      <c r="F63" s="14">
        <f>VäljaminekuteTabel[[#This Row],[Prognoositav]]-VäljaminekuteTabel[[#This Row],[Tegelik]]</f>
        <v>-1</v>
      </c>
    </row>
    <row r="64" spans="2:6" ht="30" customHeight="1" x14ac:dyDescent="0.25">
      <c r="B64" s="7" t="s">
        <v>31</v>
      </c>
      <c r="C64" s="6" t="s">
        <v>48</v>
      </c>
      <c r="D64" s="13">
        <v>38</v>
      </c>
      <c r="E64" s="13">
        <v>52</v>
      </c>
      <c r="F64" s="14">
        <f>VäljaminekuteTabel[[#This Row],[Prognoositav]]-VäljaminekuteTabel[[#This Row],[Tegelik]]</f>
        <v>-14</v>
      </c>
    </row>
    <row r="65" spans="2:6" ht="30" customHeight="1" x14ac:dyDescent="0.25">
      <c r="B65" s="7" t="s">
        <v>32</v>
      </c>
      <c r="C65" s="6" t="s">
        <v>81</v>
      </c>
      <c r="D65" s="13">
        <v>84</v>
      </c>
      <c r="E65" s="13">
        <v>36</v>
      </c>
      <c r="F65" s="14">
        <f>VäljaminekuteTabel[[#This Row],[Prognoositav]]-VäljaminekuteTabel[[#This Row],[Tegelik]]</f>
        <v>48</v>
      </c>
    </row>
    <row r="66" spans="2:6" ht="30" customHeight="1" x14ac:dyDescent="0.25">
      <c r="B66" s="7" t="s">
        <v>32</v>
      </c>
      <c r="C66" s="6" t="s">
        <v>82</v>
      </c>
      <c r="D66" s="13">
        <v>2</v>
      </c>
      <c r="E66" s="13">
        <v>83</v>
      </c>
      <c r="F66" s="14">
        <f>VäljaminekuteTabel[[#This Row],[Prognoositav]]-VäljaminekuteTabel[[#This Row],[Tegelik]]</f>
        <v>-81</v>
      </c>
    </row>
    <row r="67" spans="2:6" ht="30" customHeight="1" x14ac:dyDescent="0.25">
      <c r="B67" s="7" t="s">
        <v>32</v>
      </c>
      <c r="C67" s="6" t="s">
        <v>83</v>
      </c>
      <c r="D67" s="13">
        <v>40</v>
      </c>
      <c r="E67" s="13">
        <v>20</v>
      </c>
      <c r="F67" s="14">
        <f>VäljaminekuteTabel[[#This Row],[Prognoositav]]-VäljaminekuteTabel[[#This Row],[Tegelik]]</f>
        <v>20</v>
      </c>
    </row>
    <row r="68" spans="2:6" ht="30" customHeight="1" x14ac:dyDescent="0.25">
      <c r="B68" s="7" t="s">
        <v>32</v>
      </c>
      <c r="C68" s="6" t="s">
        <v>48</v>
      </c>
      <c r="D68" s="13">
        <v>35</v>
      </c>
      <c r="E68" s="13">
        <v>72</v>
      </c>
      <c r="F68" s="14">
        <f>VäljaminekuteTabel[[#This Row],[Prognoositav]]-VäljaminekuteTabel[[#This Row],[Tegelik]]</f>
        <v>-37</v>
      </c>
    </row>
    <row r="69" spans="2:6" ht="30" customHeight="1" x14ac:dyDescent="0.25">
      <c r="B69" s="7" t="s">
        <v>33</v>
      </c>
      <c r="C69" s="6" t="s">
        <v>84</v>
      </c>
      <c r="D69" s="13">
        <v>34</v>
      </c>
      <c r="E69" s="13">
        <v>20</v>
      </c>
      <c r="F69" s="14">
        <f>VäljaminekuteTabel[[#This Row],[Prognoositav]]-VäljaminekuteTabel[[#This Row],[Tegelik]]</f>
        <v>14</v>
      </c>
    </row>
    <row r="70" spans="2:6" ht="30" customHeight="1" x14ac:dyDescent="0.25">
      <c r="B70" s="7" t="s">
        <v>33</v>
      </c>
      <c r="C70" s="6" t="s">
        <v>85</v>
      </c>
      <c r="D70" s="13">
        <v>68</v>
      </c>
      <c r="E70" s="13">
        <v>98</v>
      </c>
      <c r="F70" s="14">
        <f>VäljaminekuteTabel[[#This Row],[Prognoositav]]-VäljaminekuteTabel[[#This Row],[Tegelik]]</f>
        <v>-30</v>
      </c>
    </row>
    <row r="71" spans="2:6" ht="30" customHeight="1" x14ac:dyDescent="0.25">
      <c r="B71" s="7" t="s">
        <v>33</v>
      </c>
      <c r="C71" s="6" t="s">
        <v>86</v>
      </c>
      <c r="D71" s="13">
        <v>89</v>
      </c>
      <c r="E71" s="13">
        <v>68</v>
      </c>
      <c r="F71" s="14">
        <f>VäljaminekuteTabel[[#This Row],[Prognoositav]]-VäljaminekuteTabel[[#This Row],[Tegelik]]</f>
        <v>21</v>
      </c>
    </row>
    <row r="72" spans="2:6" ht="30" customHeight="1" x14ac:dyDescent="0.25">
      <c r="B72" s="7" t="s">
        <v>33</v>
      </c>
      <c r="C72" s="6" t="s">
        <v>48</v>
      </c>
      <c r="D72" s="13">
        <v>82</v>
      </c>
      <c r="E72" s="13">
        <v>26</v>
      </c>
      <c r="F72" s="14">
        <f>VäljaminekuteTabel[[#This Row],[Prognoositav]]-VäljaminekuteTabel[[#This Row],[Tegelik]]</f>
        <v>56</v>
      </c>
    </row>
    <row r="73" spans="2:6" ht="30" customHeight="1" x14ac:dyDescent="0.25">
      <c r="B73" s="7" t="s">
        <v>34</v>
      </c>
      <c r="C73" s="6" t="s">
        <v>87</v>
      </c>
      <c r="D73" s="13">
        <v>41</v>
      </c>
      <c r="E73" s="13">
        <v>85</v>
      </c>
      <c r="F73" s="14">
        <f>VäljaminekuteTabel[[#This Row],[Prognoositav]]-VäljaminekuteTabel[[#This Row],[Tegelik]]</f>
        <v>-44</v>
      </c>
    </row>
    <row r="74" spans="2:6" ht="30" customHeight="1" x14ac:dyDescent="0.25">
      <c r="B74" s="7" t="s">
        <v>34</v>
      </c>
      <c r="C74" s="6" t="s">
        <v>88</v>
      </c>
      <c r="D74" s="13">
        <v>0</v>
      </c>
      <c r="E74" s="13">
        <v>69</v>
      </c>
      <c r="F74" s="14">
        <f>VäljaminekuteTabel[[#This Row],[Prognoositav]]-VäljaminekuteTabel[[#This Row],[Tegelik]]</f>
        <v>-69</v>
      </c>
    </row>
    <row r="75" spans="2:6" ht="30" customHeight="1" x14ac:dyDescent="0.25">
      <c r="B75" s="7" t="s">
        <v>34</v>
      </c>
      <c r="C75" s="6" t="s">
        <v>89</v>
      </c>
      <c r="D75" s="13">
        <v>2</v>
      </c>
      <c r="E75" s="13">
        <v>57</v>
      </c>
      <c r="F75" s="14">
        <f>VäljaminekuteTabel[[#This Row],[Prognoositav]]-VäljaminekuteTabel[[#This Row],[Tegelik]]</f>
        <v>-55</v>
      </c>
    </row>
    <row r="76" spans="2:6" ht="30" customHeight="1" x14ac:dyDescent="0.25">
      <c r="B76" s="7" t="s">
        <v>35</v>
      </c>
      <c r="C76" s="6" t="s">
        <v>90</v>
      </c>
      <c r="D76" s="13">
        <v>7</v>
      </c>
      <c r="E76" s="13">
        <v>98</v>
      </c>
      <c r="F76" s="14">
        <f>VäljaminekuteTabel[[#This Row],[Prognoositav]]-VäljaminekuteTabel[[#This Row],[Tegelik]]</f>
        <v>-91</v>
      </c>
    </row>
    <row r="77" spans="2:6" ht="30" customHeight="1" x14ac:dyDescent="0.25">
      <c r="B77" s="7" t="s">
        <v>35</v>
      </c>
      <c r="C77" s="6" t="s">
        <v>91</v>
      </c>
      <c r="D77" s="13">
        <v>39</v>
      </c>
      <c r="E77" s="13">
        <v>85</v>
      </c>
      <c r="F77" s="14">
        <f>VäljaminekuteTabel[[#This Row],[Prognoositav]]-VäljaminekuteTabel[[#This Row],[Tegelik]]</f>
        <v>-46</v>
      </c>
    </row>
    <row r="78" spans="2:6" ht="30" customHeight="1" x14ac:dyDescent="0.25">
      <c r="B78" s="7" t="s">
        <v>35</v>
      </c>
      <c r="C78" s="6" t="s">
        <v>92</v>
      </c>
      <c r="D78" s="13">
        <v>78</v>
      </c>
      <c r="E78" s="13">
        <v>84</v>
      </c>
      <c r="F78" s="14">
        <f>VäljaminekuteTabel[[#This Row],[Prognoositav]]-VäljaminekuteTabel[[#This Row],[Tegelik]]</f>
        <v>-6</v>
      </c>
    </row>
    <row r="79" spans="2:6" ht="30" customHeight="1" x14ac:dyDescent="0.25">
      <c r="B79" s="7" t="s">
        <v>35</v>
      </c>
      <c r="C79" s="6" t="s">
        <v>48</v>
      </c>
      <c r="D79" s="13">
        <v>93</v>
      </c>
      <c r="E79" s="13">
        <v>71</v>
      </c>
      <c r="F79" s="14">
        <f>VäljaminekuteTabel[[#This Row],[Prognoositav]]-VäljaminekuteTabel[[#This Row],[Tegelik]]</f>
        <v>22</v>
      </c>
    </row>
    <row r="80" spans="2:6" ht="30" customHeight="1" x14ac:dyDescent="0.25">
      <c r="B80" s="7" t="s">
        <v>36</v>
      </c>
      <c r="C80" s="6"/>
      <c r="D80" s="13"/>
      <c r="E80" s="13"/>
      <c r="F80" s="14">
        <f>SUBTOTAL(109,VäljaminekuteTabel[Erinevus])</f>
        <v>-117</v>
      </c>
    </row>
  </sheetData>
  <mergeCells count="3">
    <mergeCell ref="B3:F3"/>
    <mergeCell ref="B1:F1"/>
    <mergeCell ref="B2:F2"/>
  </mergeCells>
  <dataValidations count="8">
    <dataValidation allowBlank="1" showInputMessage="1" showErrorMessage="1" prompt="Selle töölehe tabelisse „Väljaminekud“ saate sisestada väljaminekute üksikasjad. Lahtris B3 oleva tükeldi abil saate filtreerida väljaminekuid kategooria järgi." sqref="A1"/>
    <dataValidation allowBlank="1" showInputMessage="1" showErrorMessage="1" prompt="Kategooria tükeldi on allasuvas lahtris." sqref="B2"/>
    <dataValidation allowBlank="1" showInputMessage="1" showErrorMessage="1" prompt="Sisestage sellesse veergu selle päiselahtri alla prognoositav summa." sqref="D4"/>
    <dataValidation allowBlank="1" showInputMessage="1" showErrorMessage="1" prompt="Sisestage sellesse veergu selle päiselahtri alla tegelik summa." sqref="E4"/>
    <dataValidation allowBlank="1" showInputMessage="1" showErrorMessage="1" prompt="Selle veeru päiselahtri all arvutatakse automaatselt erinevus." sqref="F4"/>
    <dataValidation allowBlank="1" showInputMessage="1" showErrorMessage="1" prompt="Selle veeru päiselahtri alla sisestage kategooria. Kindlate kirjete otsimiseks kasutage pealkirjafiltrit." sqref="B4"/>
    <dataValidation allowBlank="1" showInputMessage="1" showErrorMessage="1" prompt="Selle veeru päiselahtri alla sisestage alamkategooria." sqref="C4"/>
    <dataValidation allowBlank="1" showInputMessage="1" showErrorMessage="1" prompt="Selle töövihiku pealkiri pärineb töölehe Kokkuvõte lahtrist B1." sqref="B1:E1"/>
  </dataValidations>
  <printOptions horizontalCentered="1"/>
  <pageMargins left="0.4" right="0.4" top="0.4" bottom="0.6" header="0.3" footer="0.3"/>
  <pageSetup paperSize="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4</vt:i4>
      </vt:variant>
      <vt:variant>
        <vt:lpstr>Nimega vahemikud</vt:lpstr>
      </vt:variant>
      <vt:variant>
        <vt:i4>9</vt:i4>
      </vt:variant>
    </vt:vector>
  </HeadingPairs>
  <TitlesOfParts>
    <vt:vector size="13" baseType="lpstr">
      <vt:lpstr>Kokkuvõte</vt:lpstr>
      <vt:lpstr>Kogusummad</vt:lpstr>
      <vt:lpstr>Sissetulekud</vt:lpstr>
      <vt:lpstr>Väljaminekud</vt:lpstr>
      <vt:lpstr>Pealkiri1</vt:lpstr>
      <vt:lpstr>Pealkiri2</vt:lpstr>
      <vt:lpstr>Pealkiri3</vt:lpstr>
      <vt:lpstr>Pealkiri4</vt:lpstr>
      <vt:lpstr>Väljaminekud!Prinditiitlid</vt:lpstr>
      <vt:lpstr>PrognoositavadSissetulekud</vt:lpstr>
      <vt:lpstr>PrognoositavSaldo</vt:lpstr>
      <vt:lpstr>TegelikSaldo</vt:lpstr>
      <vt:lpstr>Töövihiku_pealkiri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2018-01-23T04:03:14Z</dcterms:created>
  <dcterms:modified xsi:type="dcterms:W3CDTF">2018-05-23T05:51:15Z</dcterms:modified>
</cp:coreProperties>
</file>

<file path=docProps/custom.xml><?xml version="1.0" encoding="utf-8"?>
<Properties xmlns="http://schemas.openxmlformats.org/officeDocument/2006/custom-properties" xmlns:vt="http://schemas.openxmlformats.org/officeDocument/2006/docPropsVTypes"/>
</file>