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et-EE\"/>
    </mc:Choice>
  </mc:AlternateContent>
  <bookViews>
    <workbookView xWindow="0" yWindow="0" windowWidth="28800" windowHeight="12690" xr2:uid="{00000000-000D-0000-FFFF-FFFF00000000}"/>
  </bookViews>
  <sheets>
    <sheet name="Kokkuvõte" sheetId="2" r:id="rId1"/>
    <sheet name="Varad" sheetId="1" r:id="rId2"/>
    <sheet name="Kohustused" sheetId="5" r:id="rId3"/>
    <sheet name="Kategooriad" sheetId="4" r:id="rId4"/>
  </sheets>
  <definedNames>
    <definedName name="FA_AASTA">Kokkuvõte!$C$2</definedName>
    <definedName name="FA_AASTA_2">Kokkuvõte!$D$2</definedName>
    <definedName name="Pealkiri1">Kokkuvõte!$B$2</definedName>
    <definedName name="_xlnm.Print_Titles" localSheetId="3">Kategooriad!$1:$3</definedName>
    <definedName name="_xlnm.Print_Titles" localSheetId="2">Kohustused!$1:$3</definedName>
    <definedName name="_xlnm.Print_Titles" localSheetId="0">Kokkuvõte!$1:$3</definedName>
    <definedName name="_xlnm.Print_Titles" localSheetId="1">Varad!$1:$3</definedName>
    <definedName name="ReaPealkirjaAla1..D12">Kokkuvõte!$B$10</definedName>
    <definedName name="Veerupealkiri2">Varad[[#Headers],[Kirjeldus]]</definedName>
    <definedName name="Veerupealkiri3">Kohustused[[#Headers],[Kirjeldus]]</definedName>
  </definedNames>
  <calcPr calcId="171027"/>
</workbook>
</file>

<file path=xl/calcChain.xml><?xml version="1.0" encoding="utf-8"?>
<calcChain xmlns="http://schemas.openxmlformats.org/spreadsheetml/2006/main">
  <c r="D2" i="2" l="1"/>
  <c r="C2" i="2"/>
  <c r="D14" i="1" l="1"/>
  <c r="E14" i="1"/>
  <c r="D5" i="2"/>
  <c r="D6" i="2"/>
  <c r="D7" i="2"/>
  <c r="D8" i="2"/>
  <c r="D9" i="2"/>
  <c r="D4" i="2"/>
  <c r="C5" i="2"/>
  <c r="C6" i="2"/>
  <c r="C7" i="2"/>
  <c r="C8" i="2"/>
  <c r="C9" i="2"/>
  <c r="C4" i="2"/>
  <c r="D10" i="2" l="1"/>
  <c r="C10" i="2"/>
  <c r="D12" i="5"/>
  <c r="C11" i="2" s="1"/>
  <c r="E12" i="5"/>
  <c r="D11" i="2" s="1"/>
  <c r="C12" i="2" l="1"/>
  <c r="E2" i="1" l="1"/>
  <c r="E2" i="5"/>
  <c r="D2" i="1"/>
  <c r="D2" i="5"/>
  <c r="D12" i="2" l="1"/>
</calcChain>
</file>

<file path=xl/sharedStrings.xml><?xml version="1.0" encoding="utf-8"?>
<sst xmlns="http://schemas.openxmlformats.org/spreadsheetml/2006/main" count="69" uniqueCount="36">
  <si>
    <t>Bilanss</t>
  </si>
  <si>
    <t>Varade tüüp</t>
  </si>
  <si>
    <t>Käibevarad</t>
  </si>
  <si>
    <t>Põhivara</t>
  </si>
  <si>
    <t>Muud varad</t>
  </si>
  <si>
    <t>Lühiajalised kohustised</t>
  </si>
  <si>
    <t>Pikaajalised kohustused</t>
  </si>
  <si>
    <t>Omakapital</t>
  </si>
  <si>
    <t>Varad kokku</t>
  </si>
  <si>
    <t>Kohustused kokku ja aktsiakapital</t>
  </si>
  <si>
    <t>Saldo</t>
  </si>
  <si>
    <t>Eelmine aasta</t>
  </si>
  <si>
    <t>Jooksev aasta</t>
  </si>
  <si>
    <t>Varad</t>
  </si>
  <si>
    <t>Kirjeldus</t>
  </si>
  <si>
    <t>Sularaha</t>
  </si>
  <si>
    <t>Investeeringud</t>
  </si>
  <si>
    <t>Varud</t>
  </si>
  <si>
    <t>Müügireskontro</t>
  </si>
  <si>
    <t>Avansskulud</t>
  </si>
  <si>
    <t>Varad ja seadmed</t>
  </si>
  <si>
    <t>Renditud vara parendamiskulutused</t>
  </si>
  <si>
    <t>Kapital ja muud investeeringud</t>
  </si>
  <si>
    <t>Miinus akumuleeritud amortisatsiooni (negatiivne väärtus)</t>
  </si>
  <si>
    <t>Heategevus</t>
  </si>
  <si>
    <t>Kohustused</t>
  </si>
  <si>
    <t>Kohustuste tüüp</t>
  </si>
  <si>
    <t>Ostureskontro</t>
  </si>
  <si>
    <t>Kogunenud tötöasud</t>
  </si>
  <si>
    <t>Kogunenud hüvitised</t>
  </si>
  <si>
    <t>Makstav tulumaks</t>
  </si>
  <si>
    <t>Kapitali tulud</t>
  </si>
  <si>
    <t>Makstavad hüpoteeklaenud</t>
  </si>
  <si>
    <t>Investeeringukapital</t>
  </si>
  <si>
    <t>Kogunenud jaotamata kasum</t>
  </si>
  <si>
    <t>Kategooriad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</si>
</sst>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_);\-0_)"/>
    <numFmt numFmtId="165" formatCode="#,##0_ ;[Red]\-#,##0\ "/>
  </numFmts>
  <fonts count="9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65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15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2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7" fillId="0" borderId="1" xfId="3">
      <alignment horizontal="right" vertical="center" indent="1"/>
    </xf>
    <xf numFmtId="0" fontId="6" fillId="0" borderId="0" xfId="2">
      <alignment vertical="center"/>
    </xf>
    <xf numFmtId="0" fontId="6" fillId="0" borderId="0" xfId="2" applyFill="1" applyBorder="1">
      <alignment vertical="center"/>
    </xf>
    <xf numFmtId="0" fontId="8" fillId="5" borderId="4" xfId="9">
      <alignment horizontal="left" vertical="center"/>
    </xf>
    <xf numFmtId="164" fontId="5" fillId="3" borderId="3" xfId="6" applyNumberFormat="1">
      <alignment horizontal="left" vertical="center"/>
    </xf>
    <xf numFmtId="0" fontId="5" fillId="3" borderId="3" xfId="6">
      <alignment horizontal="left" vertical="center"/>
    </xf>
    <xf numFmtId="165" fontId="8" fillId="5" borderId="4" xfId="8" applyFont="1" applyFill="1" applyBorder="1">
      <alignment horizontal="right" vertical="center" indent="1"/>
    </xf>
    <xf numFmtId="165" fontId="5" fillId="3" borderId="3" xfId="8" applyFont="1" applyFill="1" applyBorder="1">
      <alignment horizontal="right" vertical="center" indent="1"/>
    </xf>
    <xf numFmtId="165" fontId="0" fillId="0" borderId="0" xfId="8" applyFont="1">
      <alignment horizontal="right" vertical="center" indent="1"/>
    </xf>
  </cellXfs>
  <cellStyles count="11">
    <cellStyle name="20% – rõhk1" xfId="7" builtinId="30" customBuiltin="1"/>
    <cellStyle name="20% – rõhk5" xfId="10" builtinId="46" customBuiltin="1"/>
    <cellStyle name="Kokku" xfId="6" builtinId="25" customBuiltin="1"/>
    <cellStyle name="Koma" xfId="5" builtinId="3" customBuiltin="1"/>
    <cellStyle name="Normaallaad" xfId="0" builtinId="0" customBuiltin="1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9" builtinId="19" customBuiltin="1"/>
    <cellStyle name="Valuuta" xfId="8" builtinId="4" customBuiltin="1"/>
  </cellStyles>
  <dxfs count="11"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ilanss" defaultPivotStyle="PivotStyleLight16">
    <tableStyle name="Bilanss" pivot="0" count="4" xr9:uid="{00000000-0011-0000-FFFF-FFFF00000000}">
      <tableStyleElement type="wholeTable" dxfId="10"/>
      <tableStyleElement type="headerRow" dxfId="9"/>
      <tableStyleElement type="totalRow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matuurlaud" displayName="Armatuurlaud" ref="B3:D9" totalsRowDxfId="0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Varade tüüp" totalsRowLabel="Total" dataCellStyle="Normaallaad"/>
    <tableColumn id="2" xr3:uid="{00000000-0010-0000-0000-000002000000}" name="Eelmine aasta" totalsRowFunction="sum" dataCellStyle="Valuuta">
      <calculatedColumnFormula>SUMIFS(Varad[Eelmine aasta],Varad[Varade tüüp],Armatuurlaud[[#This Row],[Varade tüüp]])+SUMIFS(Kohustused[Eelmine aasta],Kohustused[Kohustuste tüüp],Armatuurlaud[[#This Row],[Varade tüüp]])</calculatedColumnFormula>
    </tableColumn>
    <tableColumn id="3" xr3:uid="{00000000-0010-0000-0000-000003000000}" name="Jooksev aasta" totalsRowFunction="sum" dataCellStyle="Valuuta">
      <calculatedColumnFormula>SUMIFS(Varad[Jooksev aasta],Varad[Varade tüüp],Armatuurlaud[[#This Row],[Varade tüüp]])+SUMIFS(Kohustused[Jooksev aasta],Kohustused[Kohustuste tüüp],Armatuurlaud[[#This Row],[Varade tüüp]])</calculatedColumnFormula>
    </tableColumn>
  </tableColumns>
  <tableStyleInfo name="Bilanss" showFirstColumn="0" showLastColumn="0" showRowStripes="0" showColumnStripes="0"/>
  <extLst>
    <ext xmlns:x14="http://schemas.microsoft.com/office/spreadsheetml/2009/9/main" uri="{504A1905-F514-4f6f-8877-14C23A59335A}">
      <x14:table altTextSummary="Valige varade tüüp võrdlusaasta väärtuste automaatseks värskendamiseks selles tabelis. Tabeli lõpus arvutatakse varade kogusumma, kohustuste kogusumma, aktsiakapital ja bilans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Varad" displayName="Varad" ref="B3:E14" totalsRowCount="1" totalsRowCellStyle="Valuuta">
  <autoFilter ref="B3:E13" xr:uid="{00000000-0009-0000-0100-000010000000}"/>
  <tableColumns count="4">
    <tableColumn id="5" xr3:uid="{00000000-0010-0000-0100-000005000000}" name="Varade tüüp" totalsRowLabel="Varad kokku" dataCellStyle="Normaallaad"/>
    <tableColumn id="1" xr3:uid="{00000000-0010-0000-0100-000001000000}" name="Kirjeldus" dataCellStyle="Normaallaad"/>
    <tableColumn id="3" xr3:uid="{00000000-0010-0000-0100-000003000000}" name="Eelmine aasta" totalsRowFunction="sum" dataCellStyle="Valuuta"/>
    <tableColumn id="4" xr3:uid="{00000000-0010-0000-0100-000004000000}" name="Jooksev aasta" totalsRowFunction="sum" dataCellStyle="Valuuta"/>
  </tableColumns>
  <tableStyleInfo name="Bilanss" showFirstColumn="0" showLastColumn="0" showRowStripes="1" showColumnStripes="0"/>
  <extLst>
    <ext xmlns:x14="http://schemas.microsoft.com/office/spreadsheetml/2009/9/main" uri="{504A1905-F514-4f6f-8877-14C23A59335A}">
      <x14:table altTextSummary="Selles tabelis valige varade tüüp ja sisestage võrdlusaastate vastavad kirjeldused ja väärtused. Tabeli lõpus arvutatakse automaatselt varade kogusumm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Kohustused" displayName="Kohustused" ref="B3:E12" totalsRowCount="1" totalsRowCellStyle="Kokku">
  <autoFilter ref="B3:E11" xr:uid="{00000000-0009-0000-0100-000015000000}"/>
  <tableColumns count="4">
    <tableColumn id="5" xr3:uid="{00000000-0010-0000-0200-000005000000}" name="Kohustuste tüüp" totalsRowLabel="Kohustused kokku ja aktsiakapital" dataCellStyle="Normaallaad"/>
    <tableColumn id="1" xr3:uid="{00000000-0010-0000-0200-000001000000}" name="Kirjeldus" dataCellStyle="Normaallaad"/>
    <tableColumn id="3" xr3:uid="{00000000-0010-0000-0200-000003000000}" name="Eelmine aasta" totalsRowFunction="sum" dataCellStyle="Valuuta"/>
    <tableColumn id="4" xr3:uid="{00000000-0010-0000-0200-000004000000}" name="Jooksev aasta" totalsRowFunction="sum" dataCellStyle="Valuuta"/>
  </tableColumns>
  <tableStyleInfo name="Bilanss" showFirstColumn="0" showLastColumn="0" showRowStripes="1" showColumnStripes="0"/>
  <extLst>
    <ext xmlns:x14="http://schemas.microsoft.com/office/spreadsheetml/2009/9/main" uri="{504A1905-F514-4f6f-8877-14C23A59335A}">
      <x14:table altTextSummary="Selles tabelis valige kohustuste tüüp ja sisestage võrdlusaastate vastavad kirjeldused ja väärtused. Tabeli lõpus arvutatakse kohustuste kogusumma ja aktsiakapital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ooriad" displayName="Kategooriad" ref="B3:B9" totalsRowShown="0">
  <autoFilter ref="B3:B9" xr:uid="{00000000-0009-0000-0100-000002000000}">
    <filterColumn colId="0" hiddenButton="1"/>
  </autoFilter>
  <tableColumns count="1">
    <tableColumn id="1" xr3:uid="{00000000-0010-0000-0300-000001000000}" name="Kategooriad"/>
  </tableColumns>
  <tableStyleInfo name="Bilanss" showFirstColumn="0" showLastColumn="0" showRowStripes="0" showColumnStripes="0"/>
  <extLst>
    <ext xmlns:x14="http://schemas.microsoft.com/office/spreadsheetml/2009/9/main" uri="{504A1905-F514-4f6f-8877-14C23A59335A}">
      <x14:table altTextSummary="Sellesse tabelisse sisestage varade ja kohustuste kategooriad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0</v>
      </c>
      <c r="C1" s="4"/>
      <c r="D1" s="4"/>
    </row>
    <row r="2" spans="2:4" ht="30" customHeight="1" thickTop="1" thickBot="1" x14ac:dyDescent="0.35">
      <c r="C2" s="6" t="str">
        <f ca="1">"FA-"&amp;YEAR(TODAY())-1</f>
        <v>FA-2016</v>
      </c>
      <c r="D2" s="6" t="str">
        <f ca="1">"FA-"&amp;YEAR(TODAY())</f>
        <v>FA-2017</v>
      </c>
    </row>
    <row r="3" spans="2:4" ht="18" customHeight="1" thickTop="1" x14ac:dyDescent="0.3">
      <c r="B3" s="8" t="s">
        <v>1</v>
      </c>
      <c r="C3" s="8" t="s">
        <v>11</v>
      </c>
      <c r="D3" s="8" t="s">
        <v>12</v>
      </c>
    </row>
    <row r="4" spans="2:4" ht="30" customHeight="1" x14ac:dyDescent="0.3">
      <c r="B4" t="s">
        <v>2</v>
      </c>
      <c r="C4" s="14">
        <f>SUMIFS(Varad[Eelmine aasta],Varad[Varade tüüp],Armatuurlaud[[#This Row],[Varade tüüp]])+SUMIFS(Kohustused[Eelmine aasta],Kohustused[Kohustuste tüüp],Armatuurlaud[[#This Row],[Varade tüüp]])</f>
        <v>600</v>
      </c>
      <c r="D4" s="14">
        <f>SUMIFS(Varad[Jooksev aasta],Varad[Varade tüüp],Armatuurlaud[[#This Row],[Varade tüüp]])+SUMIFS(Kohustused[Jooksev aasta],Kohustused[Kohustuste tüüp],Armatuurlaud[[#This Row],[Varade tüüp]])</f>
        <v>600</v>
      </c>
    </row>
    <row r="5" spans="2:4" ht="30" customHeight="1" x14ac:dyDescent="0.3">
      <c r="B5" t="s">
        <v>3</v>
      </c>
      <c r="C5" s="14">
        <f>SUMIFS(Varad[Eelmine aasta],Varad[Varade tüüp],Armatuurlaud[[#This Row],[Varade tüüp]])+SUMIFS(Kohustused[Eelmine aasta],Kohustused[Kohustuste tüüp],Armatuurlaud[[#This Row],[Varade tüüp]])</f>
        <v>-100</v>
      </c>
      <c r="D5" s="14">
        <f>SUMIFS(Varad[Jooksev aasta],Varad[Varade tüüp],Armatuurlaud[[#This Row],[Varade tüüp]])+SUMIFS(Kohustused[Jooksev aasta],Kohustused[Kohustuste tüüp],Armatuurlaud[[#This Row],[Varade tüüp]])</f>
        <v>-85</v>
      </c>
    </row>
    <row r="6" spans="2:4" ht="30" customHeight="1" x14ac:dyDescent="0.3">
      <c r="B6" t="s">
        <v>4</v>
      </c>
      <c r="C6" s="14">
        <f>SUMIFS(Varad[Eelmine aasta],Varad[Varade tüüp],Armatuurlaud[[#This Row],[Varade tüüp]])+SUMIFS(Kohustused[Eelmine aasta],Kohustused[Kohustuste tüüp],Armatuurlaud[[#This Row],[Varade tüüp]])</f>
        <v>0</v>
      </c>
      <c r="D6" s="14">
        <f>SUMIFS(Varad[Jooksev aasta],Varad[Varade tüüp],Armatuurlaud[[#This Row],[Varade tüüp]])+SUMIFS(Kohustused[Jooksev aasta],Kohustused[Kohustuste tüüp],Armatuurlaud[[#This Row],[Varade tüüp]])</f>
        <v>0</v>
      </c>
    </row>
    <row r="7" spans="2:4" ht="30" customHeight="1" x14ac:dyDescent="0.3">
      <c r="B7" t="s">
        <v>5</v>
      </c>
      <c r="C7" s="14">
        <f>SUMIFS(Varad[Eelmine aasta],Varad[Varade tüüp],Armatuurlaud[[#This Row],[Varade tüüp]])+SUMIFS(Kohustused[Eelmine aasta],Kohustused[Kohustuste tüüp],Armatuurlaud[[#This Row],[Varade tüüp]])</f>
        <v>500</v>
      </c>
      <c r="D7" s="14">
        <f>SUMIFS(Varad[Jooksev aasta],Varad[Varade tüüp],Armatuurlaud[[#This Row],[Varade tüüp]])+SUMIFS(Kohustused[Jooksev aasta],Kohustused[Kohustuste tüüp],Armatuurlaud[[#This Row],[Varade tüüp]])</f>
        <v>350</v>
      </c>
    </row>
    <row r="8" spans="2:4" ht="30" customHeight="1" x14ac:dyDescent="0.3">
      <c r="B8" t="s">
        <v>6</v>
      </c>
      <c r="C8" s="14">
        <f>SUMIFS(Varad[Eelmine aasta],Varad[Varade tüüp],Armatuurlaud[[#This Row],[Varade tüüp]])+SUMIFS(Kohustused[Eelmine aasta],Kohustused[Kohustuste tüüp],Armatuurlaud[[#This Row],[Varade tüüp]])</f>
        <v>0</v>
      </c>
      <c r="D8" s="14">
        <f>SUMIFS(Varad[Jooksev aasta],Varad[Varade tüüp],Armatuurlaud[[#This Row],[Varade tüüp]])+SUMIFS(Kohustused[Jooksev aasta],Kohustused[Kohustuste tüüp],Armatuurlaud[[#This Row],[Varade tüüp]])</f>
        <v>0</v>
      </c>
    </row>
    <row r="9" spans="2:4" ht="30" customHeight="1" x14ac:dyDescent="0.3">
      <c r="B9" t="s">
        <v>7</v>
      </c>
      <c r="C9" s="14">
        <f>SUMIFS(Varad[Eelmine aasta],Varad[Varade tüüp],Armatuurlaud[[#This Row],[Varade tüüp]])+SUMIFS(Kohustused[Eelmine aasta],Kohustused[Kohustuste tüüp],Armatuurlaud[[#This Row],[Varade tüüp]])</f>
        <v>0</v>
      </c>
      <c r="D9" s="14">
        <f>SUMIFS(Varad[Jooksev aasta],Varad[Varade tüüp],Armatuurlaud[[#This Row],[Varade tüüp]])+SUMIFS(Kohustused[Jooksev aasta],Kohustused[Kohustuste tüüp],Armatuurlaud[[#This Row],[Varade tüüp]])</f>
        <v>350</v>
      </c>
    </row>
    <row r="10" spans="2:4" ht="30" customHeight="1" x14ac:dyDescent="0.3">
      <c r="B10" s="9" t="s">
        <v>8</v>
      </c>
      <c r="C10" s="12">
        <f>Varad[[#Totals],[Eelmine aasta]]</f>
        <v>500</v>
      </c>
      <c r="D10" s="12">
        <f>Varad[[#Totals],[Jooksev aasta]]</f>
        <v>515</v>
      </c>
    </row>
    <row r="11" spans="2:4" ht="30" customHeight="1" x14ac:dyDescent="0.3">
      <c r="B11" s="9" t="s">
        <v>9</v>
      </c>
      <c r="C11" s="12">
        <f>Kohustused[[#Totals],[Eelmine aasta]]</f>
        <v>500</v>
      </c>
      <c r="D11" s="12">
        <f>Kohustused[[#Totals],[Jooksev aasta]]</f>
        <v>700</v>
      </c>
    </row>
    <row r="12" spans="2:4" ht="30" customHeight="1" thickBot="1" x14ac:dyDescent="0.35">
      <c r="B12" s="11" t="s">
        <v>10</v>
      </c>
      <c r="C12" s="13">
        <f>C10-C11</f>
        <v>0</v>
      </c>
      <c r="D12" s="13">
        <f>D10-D11</f>
        <v>-185</v>
      </c>
    </row>
  </sheetData>
  <sheetProtection insertColumns="0" insertRows="0" deleteColumns="0" deleteRows="0" selectLockedCells="1"/>
  <conditionalFormatting sqref="C11">
    <cfRule type="expression" dxfId="6" priority="1">
      <formula>$C$11&gt;$C$10</formula>
    </cfRule>
    <cfRule type="expression" dxfId="5" priority="2">
      <formula>$C$11&lt;$C$10</formula>
    </cfRule>
    <cfRule type="expression" dxfId="4" priority="3">
      <formula>$C$11=$C$10</formula>
    </cfRule>
  </conditionalFormatting>
  <conditionalFormatting sqref="D11">
    <cfRule type="expression" dxfId="3" priority="5">
      <formula>$D$11&gt;$D$10</formula>
    </cfRule>
    <cfRule type="expression" dxfId="2" priority="6">
      <formula>$D$11&lt;$D$10</formula>
    </cfRule>
    <cfRule type="expression" dxfId="1" priority="7">
      <formula>$D$11=$D$10</formula>
    </cfRule>
  </conditionalFormatting>
  <dataValidations count="12">
    <dataValidation allowBlank="1" showInputMessage="1" showErrorMessage="1" prompt="Selles töövihikus saate luua bilansi. Sisestage igale töölehele varad ja kohustused. Sellel töölehel arvutatakse automaatselt varade kogusumma, kohustuste kogusumma ja bilanss." sqref="A1" xr:uid="{00000000-0002-0000-0000-000000000000}"/>
    <dataValidation allowBlank="1" showInputMessage="1" showErrorMessage="1" prompt="Parempoolsetes lahtrites arvutatakse automaatselt varade kogusumma." sqref="B10" xr:uid="{00000000-0002-0000-0000-000001000000}"/>
    <dataValidation allowBlank="1" showInputMessage="1" showErrorMessage="1" prompt="Parempoolsetes lahtrites arvutatakse automaatselt kohustuste kogusumma ja aktsiakapital. Null- ja positiivse saldo korral kuvatakse roheline lipp ning negatiivse saldo korral punane lipp." sqref="B11" xr:uid="{00000000-0002-0000-0000-000002000000}"/>
    <dataValidation allowBlank="1" showInputMessage="1" showErrorMessage="1" prompt="Parempoolsetes lahtrites arvutatakse automaatselt bilanss." sqref="B12" xr:uid="{00000000-0002-0000-0000-000003000000}"/>
    <dataValidation allowBlank="1" showInputMessage="1" showErrorMessage="1" prompt="Selles lahtris on selle töölehe pealkiri." sqref="B1" xr:uid="{00000000-0002-0000-0000-000004000000}"/>
    <dataValidation allowBlank="1" showInputMessage="1" showErrorMessage="1" prompt="Sellesse lahtrisse sisestage võrdlusaasta 2." sqref="D2" xr:uid="{00000000-0002-0000-0000-000005000000}"/>
    <dataValidation type="list" errorStyle="warning" allowBlank="1" showInputMessage="1" showErrorMessage="1" error="Tehke loendis valik. Valige „Loobu“, seejärel vajutage ripploendi avamiseks klahvikombinatsiooni Alt + allanool ja seejärel valimiseks sisestusklahvi (Enter)." sqref="B4:B9" xr:uid="{00000000-0002-0000-0000-000006000000}">
      <formula1>INDIRECT("Kategooriad[Kategooriad]")</formula1>
    </dataValidation>
    <dataValidation allowBlank="1" showInputMessage="1" showErrorMessage="1" prompt="Selles veerus valige varade tüüp. Aasta võrdlusväärtused värskendatakse automaatselt. Vajutage ripploendi avamiseks klahvikombinatsiooni Alt + allanool ja seejärel valiku tegemiseks sisestusklahvi (Enter)." sqref="B3" xr:uid="{00000000-0002-0000-0000-000007000000}"/>
    <dataValidation allowBlank="1" showInputMessage="1" showErrorMessage="1" prompt="Sellesse lahtrisse sisestage võrdlusaasta 2." sqref="C2" xr:uid="{00000000-0002-0000-0000-000008000000}"/>
    <dataValidation allowBlank="1" showInputMessage="1" showErrorMessage="1" prompt="Sisestage võrdlusaastad parempoolsetesse lahtritesse C2 ja D2." sqref="B2" xr:uid="{00000000-0002-0000-0000-000009000000}"/>
    <dataValidation allowBlank="1" showInputMessage="1" showErrorMessage="1" prompt=" Selles veerus selle pealkirja all värskendatakse automaatselt ülaloleva aasta väärtused töölehtede &quot;Varad&quot; ja &quot;Kohustused&quot; põhjal." sqref="C3" xr:uid="{00000000-0002-0000-0000-00000A000000}"/>
    <dataValidation allowBlank="1" showInputMessage="1" showErrorMessage="1" prompt="Selles veerus selle pealkirja all värskendatakse automaatselt ülaloleva aasta väärtused töölehtedelt Varad ja Kohustused.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FA_AASTA</f>
        <v>FA-2016</v>
      </c>
      <c r="E2" s="6" t="str">
        <f ca="1">FA_AASTA_2</f>
        <v>FA-2017</v>
      </c>
    </row>
    <row r="3" spans="2:5" s="2" customFormat="1" ht="18" customHeight="1" thickTop="1" x14ac:dyDescent="0.3">
      <c r="B3" s="7" t="s">
        <v>1</v>
      </c>
      <c r="C3" s="7" t="s">
        <v>14</v>
      </c>
      <c r="D3" s="7" t="s">
        <v>11</v>
      </c>
      <c r="E3" s="7" t="s">
        <v>12</v>
      </c>
    </row>
    <row r="4" spans="2:5" s="2" customFormat="1" ht="30" customHeight="1" x14ac:dyDescent="0.3">
      <c r="B4" t="s">
        <v>2</v>
      </c>
      <c r="C4" t="s">
        <v>15</v>
      </c>
      <c r="D4" s="14">
        <v>600</v>
      </c>
      <c r="E4" s="14">
        <v>600</v>
      </c>
    </row>
    <row r="5" spans="2:5" s="2" customFormat="1" ht="30" customHeight="1" x14ac:dyDescent="0.3">
      <c r="B5" t="s">
        <v>2</v>
      </c>
      <c r="C5" t="s">
        <v>16</v>
      </c>
      <c r="D5" s="14"/>
      <c r="E5" s="14"/>
    </row>
    <row r="6" spans="2:5" s="2" customFormat="1" ht="30" customHeight="1" x14ac:dyDescent="0.3">
      <c r="B6" t="s">
        <v>2</v>
      </c>
      <c r="C6" t="s">
        <v>17</v>
      </c>
      <c r="D6" s="14"/>
      <c r="E6" s="14"/>
    </row>
    <row r="7" spans="2:5" s="2" customFormat="1" ht="30" customHeight="1" x14ac:dyDescent="0.3">
      <c r="B7" t="s">
        <v>2</v>
      </c>
      <c r="C7" t="s">
        <v>18</v>
      </c>
      <c r="D7" s="14"/>
      <c r="E7" s="14"/>
    </row>
    <row r="8" spans="2:5" s="2" customFormat="1" ht="30" customHeight="1" x14ac:dyDescent="0.3">
      <c r="B8" t="s">
        <v>2</v>
      </c>
      <c r="C8" t="s">
        <v>19</v>
      </c>
      <c r="D8" s="14"/>
      <c r="E8" s="14"/>
    </row>
    <row r="9" spans="2:5" s="2" customFormat="1" ht="30" customHeight="1" x14ac:dyDescent="0.3">
      <c r="B9" t="s">
        <v>3</v>
      </c>
      <c r="C9" t="s">
        <v>20</v>
      </c>
      <c r="D9" s="14"/>
      <c r="E9" s="14"/>
    </row>
    <row r="10" spans="2:5" s="2" customFormat="1" ht="30" customHeight="1" x14ac:dyDescent="0.3">
      <c r="B10" t="s">
        <v>3</v>
      </c>
      <c r="C10" t="s">
        <v>21</v>
      </c>
      <c r="D10" s="14"/>
      <c r="E10" s="14"/>
    </row>
    <row r="11" spans="2:5" ht="30" customHeight="1" x14ac:dyDescent="0.3">
      <c r="B11" t="s">
        <v>3</v>
      </c>
      <c r="C11" t="s">
        <v>22</v>
      </c>
      <c r="D11" s="14"/>
      <c r="E11" s="14"/>
    </row>
    <row r="12" spans="2:5" s="2" customFormat="1" ht="30" customHeight="1" x14ac:dyDescent="0.3">
      <c r="B12" t="s">
        <v>3</v>
      </c>
      <c r="C12" t="s">
        <v>23</v>
      </c>
      <c r="D12" s="14">
        <v>-100</v>
      </c>
      <c r="E12" s="14">
        <v>-85</v>
      </c>
    </row>
    <row r="13" spans="2:5" s="2" customFormat="1" ht="30" customHeight="1" x14ac:dyDescent="0.3">
      <c r="B13" t="s">
        <v>4</v>
      </c>
      <c r="C13" t="s">
        <v>24</v>
      </c>
      <c r="D13" s="14"/>
      <c r="E13" s="14"/>
    </row>
    <row r="14" spans="2:5" ht="30" customHeight="1" thickBot="1" x14ac:dyDescent="0.35">
      <c r="B14" s="11" t="s">
        <v>8</v>
      </c>
      <c r="C14" s="11"/>
      <c r="D14" s="13">
        <f>SUBTOTAL(109,Varad[Eelmine aasta])</f>
        <v>500</v>
      </c>
      <c r="E14" s="13">
        <f>SUBTOTAL(109,Varad[Jooksev aasta])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Sellel töölehel saate luua varade loendi finantsaastate võrdluses. Tabeli &quot;Varad&quot; lõpus arvutatakse automaatselt varade kogusumma." sqref="A1" xr:uid="{00000000-0002-0000-0100-000000000000}"/>
    <dataValidation allowBlank="1" showInputMessage="1" showErrorMessage="1" prompt="Selles lahtris on selle töölehe pealkiri." sqref="B1" xr:uid="{00000000-0002-0000-0100-000001000000}"/>
    <dataValidation allowBlank="1" showInputMessage="1" showErrorMessage="1" prompt="Sellesse veergu selle pealkirja alla sisestage kirjeldus." sqref="C3" xr:uid="{00000000-0002-0000-0100-000002000000}"/>
    <dataValidation allowBlank="1" showInputMessage="1" showErrorMessage="1" prompt="Selles veerus selle pealkirja all valige varade tüüp. Vajutage ripploendi avamiseks klahvikombinatsiooni Alt + allanool ja seejärel valiku tegemiseks sisestusklahvi (Enter). Kindlate kirjete otsimiseks kasutage pealkirjafiltreid" sqref="B3" xr:uid="{00000000-0002-0000-0100-000003000000}"/>
    <dataValidation allowBlank="1" showInputMessage="1" showErrorMessage="1" prompt="Sellesse veergu selle pealkirja alla sisestage ülaloleva aasta varade summad." sqref="D3:E3" xr:uid="{00000000-0002-0000-0100-000004000000}"/>
    <dataValidation type="list" errorStyle="warning" allowBlank="1" showInputMessage="1" showErrorMessage="1" error="Tehke loendis valik. Valige „Loobu“, seejärel vajutage ripploendi avamiseks klahvikombinatsiooni Alt + allanool ja seejärel valimiseks sisestusklahvi (Enter)." sqref="B4:B13" xr:uid="{00000000-0002-0000-0100-000005000000}">
      <formula1>INDIRECT("Kategooriad[Kategooriad]")</formula1>
    </dataValidation>
    <dataValidation allowBlank="1" showInputMessage="1" showErrorMessage="1" prompt="Parempoolsetes lahtrites D2 ja E2 värskendatakse automaatselt võrdlusaastad." sqref="B2" xr:uid="{00000000-0002-0000-0100-000006000000}"/>
    <dataValidation allowBlank="1" showInputMessage="1" showErrorMessage="1" prompt="Selles lahtris värskendatakse automaatselt võrdlusaasta 2." sqref="E2" xr:uid="{00000000-0002-0000-0100-000007000000}"/>
    <dataValidation allowBlank="1" showInputMessage="1" showErrorMessage="1" prompt="Selles lahtris värskendatakse automaatselt võrdlusaasta 1." sqref="D2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25</v>
      </c>
      <c r="C1" s="3"/>
      <c r="D1" s="3"/>
      <c r="E1" s="3"/>
    </row>
    <row r="2" spans="2:5" s="2" customFormat="1" ht="30" customHeight="1" thickTop="1" thickBot="1" x14ac:dyDescent="0.35">
      <c r="D2" s="6" t="str">
        <f ca="1">FA_AASTA</f>
        <v>FA-2016</v>
      </c>
      <c r="E2" s="6" t="str">
        <f ca="1">FA_AASTA_2</f>
        <v>FA-2017</v>
      </c>
    </row>
    <row r="3" spans="2:5" s="2" customFormat="1" ht="18" customHeight="1" thickTop="1" x14ac:dyDescent="0.3">
      <c r="B3" s="8" t="s">
        <v>26</v>
      </c>
      <c r="C3" s="8" t="s">
        <v>14</v>
      </c>
      <c r="D3" s="7" t="s">
        <v>11</v>
      </c>
      <c r="E3" s="7" t="s">
        <v>12</v>
      </c>
    </row>
    <row r="4" spans="2:5" s="2" customFormat="1" ht="30" customHeight="1" x14ac:dyDescent="0.3">
      <c r="B4" t="s">
        <v>5</v>
      </c>
      <c r="C4" t="s">
        <v>27</v>
      </c>
      <c r="D4" s="14"/>
      <c r="E4" s="14">
        <v>350</v>
      </c>
    </row>
    <row r="5" spans="2:5" s="2" customFormat="1" ht="30" customHeight="1" x14ac:dyDescent="0.3">
      <c r="B5" t="s">
        <v>5</v>
      </c>
      <c r="C5" t="s">
        <v>28</v>
      </c>
      <c r="D5" s="14"/>
      <c r="E5" s="14"/>
    </row>
    <row r="6" spans="2:5" s="2" customFormat="1" ht="30" customHeight="1" x14ac:dyDescent="0.3">
      <c r="B6" t="s">
        <v>5</v>
      </c>
      <c r="C6" t="s">
        <v>29</v>
      </c>
      <c r="D6" s="14">
        <v>500</v>
      </c>
      <c r="E6" s="14"/>
    </row>
    <row r="7" spans="2:5" s="2" customFormat="1" ht="30" customHeight="1" x14ac:dyDescent="0.3">
      <c r="B7" t="s">
        <v>5</v>
      </c>
      <c r="C7" t="s">
        <v>30</v>
      </c>
      <c r="D7" s="14"/>
      <c r="E7" s="14"/>
    </row>
    <row r="8" spans="2:5" s="2" customFormat="1" ht="30" customHeight="1" x14ac:dyDescent="0.3">
      <c r="B8" t="s">
        <v>5</v>
      </c>
      <c r="C8" t="s">
        <v>31</v>
      </c>
      <c r="D8" s="14"/>
      <c r="E8" s="14"/>
    </row>
    <row r="9" spans="2:5" s="2" customFormat="1" ht="30" customHeight="1" x14ac:dyDescent="0.3">
      <c r="B9" t="s">
        <v>6</v>
      </c>
      <c r="C9" t="s">
        <v>32</v>
      </c>
      <c r="D9" s="14"/>
      <c r="E9" s="14"/>
    </row>
    <row r="10" spans="2:5" s="2" customFormat="1" ht="30" customHeight="1" x14ac:dyDescent="0.3">
      <c r="B10" t="s">
        <v>7</v>
      </c>
      <c r="C10" t="s">
        <v>33</v>
      </c>
      <c r="D10" s="14"/>
      <c r="E10" s="14">
        <v>350</v>
      </c>
    </row>
    <row r="11" spans="2:5" ht="30" customHeight="1" x14ac:dyDescent="0.3">
      <c r="B11" t="s">
        <v>7</v>
      </c>
      <c r="C11" t="s">
        <v>34</v>
      </c>
      <c r="D11" s="14"/>
      <c r="E11" s="14"/>
    </row>
    <row r="12" spans="2:5" s="2" customFormat="1" ht="30" customHeight="1" thickBot="1" x14ac:dyDescent="0.35">
      <c r="B12" s="10" t="s">
        <v>9</v>
      </c>
      <c r="C12" s="11"/>
      <c r="D12" s="13">
        <f>SUBTOTAL(109,Kohustused[Eelmine aasta])</f>
        <v>500</v>
      </c>
      <c r="E12" s="13">
        <f>SUBTOTAL(109,Kohustused[Jooksev aasta])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Sellel töölehel saate luua kohustuste loendi finantsaastate võrdluses. Tabeli &quot;Kohustused&quot; lõpus arvutatakse automaatselt kohustuste kogusumma ja aktsiakapital." sqref="A1" xr:uid="{00000000-0002-0000-0200-000000000000}"/>
    <dataValidation allowBlank="1" showInputMessage="1" showErrorMessage="1" prompt="Selles lahtris on selle töölehe pealkiri." sqref="B1" xr:uid="{00000000-0002-0000-0200-000001000000}"/>
    <dataValidation allowBlank="1" showInputMessage="1" showErrorMessage="1" prompt="Sellesse veergu selle pealkirja alla sisestage kirjeldus." sqref="C3" xr:uid="{00000000-0002-0000-0200-000002000000}"/>
    <dataValidation allowBlank="1" showInputMessage="1" showErrorMessage="1" prompt="Selles veerus selle pealkirja all valige kohustuste tüüp. Vajutage ripploendi avamiseks klahvikombinatsiooni Alt + allanool ja seejärel valiku tegemiseks sisestusklahvi (Enter). Kindlate kirjete otsimiseks kasutage pealkirjafiltreid" sqref="B3" xr:uid="{00000000-0002-0000-0200-000003000000}"/>
    <dataValidation type="list" errorStyle="warning" allowBlank="1" showInputMessage="1" showErrorMessage="1" error="Tehke loendis valik. Valige „Loobu“, seejärel vajutage ripploendi avamiseks klahvikombinatsiooni Alt + allanool ja seejärel valimiseks sisestusklahvi (Enter)." sqref="B4:B11" xr:uid="{00000000-0002-0000-0200-000004000000}">
      <formula1>INDIRECT("Kategooriad[Kategooriad]")</formula1>
    </dataValidation>
    <dataValidation allowBlank="1" showInputMessage="1" showErrorMessage="1" prompt="Parempoolsetes lahtrites D2 ja E2 värskendatakse automaatselt võrdlusaastad." sqref="B2" xr:uid="{00000000-0002-0000-0200-000005000000}"/>
    <dataValidation allowBlank="1" showInputMessage="1" showErrorMessage="1" prompt="Selles lahtris värskendatakse automaatselt võrdlusaasta 2." sqref="E2" xr:uid="{00000000-0002-0000-0200-000006000000}"/>
    <dataValidation allowBlank="1" showInputMessage="1" showErrorMessage="1" prompt="Selles lahtris värskendatakse automaatselt võrdlusaasta 1." sqref="D2" xr:uid="{00000000-0002-0000-0200-000007000000}"/>
    <dataValidation allowBlank="1" showInputMessage="1" showErrorMessage="1" prompt="Sellesse veergu selle pealkirja alla sisestage ülaloleva aasta kohustuste summad.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35</v>
      </c>
    </row>
    <row r="4" spans="2:2" s="2" customFormat="1" ht="17.25" customHeight="1" x14ac:dyDescent="0.3">
      <c r="B4" s="5" t="s">
        <v>2</v>
      </c>
    </row>
    <row r="5" spans="2:2" s="2" customFormat="1" ht="17.25" customHeight="1" x14ac:dyDescent="0.3">
      <c r="B5" s="5" t="s">
        <v>3</v>
      </c>
    </row>
    <row r="6" spans="2:2" s="2" customFormat="1" ht="17.25" customHeight="1" x14ac:dyDescent="0.3">
      <c r="B6" s="5" t="s">
        <v>4</v>
      </c>
    </row>
    <row r="7" spans="2:2" s="2" customFormat="1" ht="17.25" customHeight="1" x14ac:dyDescent="0.3">
      <c r="B7" s="5" t="s">
        <v>5</v>
      </c>
    </row>
    <row r="8" spans="2:2" s="2" customFormat="1" ht="17.25" customHeight="1" x14ac:dyDescent="0.3">
      <c r="B8" s="5" t="s">
        <v>6</v>
      </c>
    </row>
    <row r="9" spans="2:2" s="2" customFormat="1" ht="17.25" customHeight="1" x14ac:dyDescent="0.3">
      <c r="B9" s="5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Sellel töölehel saate luua varade ja kohustuste kategooriate loendi. Nende väärtuste abil luuakse armatuurlaud töölehtede &quot;Varad&quot; ja &quot;Kohustused&quot; moodustamiseks." sqref="A1" xr:uid="{00000000-0002-0000-0300-000000000000}"/>
    <dataValidation allowBlank="1" showInputMessage="1" showErrorMessage="1" prompt="Selles lahtris on selle töölehe pealkiri." sqref="B1" xr:uid="{00000000-0002-0000-0300-000001000000}"/>
    <dataValidation allowBlank="1" showInputMessage="1" showErrorMessage="1" prompt="Sellesse veergu selle pealkirja alla sisestage kategooriad.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10</vt:i4>
      </vt:variant>
    </vt:vector>
  </HeadingPairs>
  <TitlesOfParts>
    <vt:vector size="14" baseType="lpstr">
      <vt:lpstr>Kokkuvõte</vt:lpstr>
      <vt:lpstr>Varad</vt:lpstr>
      <vt:lpstr>Kohustused</vt:lpstr>
      <vt:lpstr>Kategooriad</vt:lpstr>
      <vt:lpstr>FA_AASTA</vt:lpstr>
      <vt:lpstr>FA_AASTA_2</vt:lpstr>
      <vt:lpstr>Pealkiri1</vt:lpstr>
      <vt:lpstr>Kategooriad!Prinditiitlid</vt:lpstr>
      <vt:lpstr>Kohustused!Prinditiitlid</vt:lpstr>
      <vt:lpstr>Kokkuvõte!Prinditiitlid</vt:lpstr>
      <vt:lpstr>Varad!Prinditiitlid</vt:lpstr>
      <vt:lpstr>ReaPealkirjaAla1..D12</vt:lpstr>
      <vt:lpstr>Veerupealkiri2</vt:lpstr>
      <vt:lpstr>Veerupealkiri3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2017-05-31T07:59:53Z</dcterms:created>
  <dcterms:modified xsi:type="dcterms:W3CDTF">2017-07-18T08:02:00Z</dcterms:modified>
</cp:coreProperties>
</file>