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F6DB3B0-5AC7-4DF4-A843-9E7E3F50363E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Teenusearve" sheetId="1" r:id="rId1"/>
    <sheet name="Kliendid" sheetId="3" r:id="rId2"/>
  </sheets>
  <definedNames>
    <definedName name="ArvesaajaNimi">Teenusearve!$C$5</definedName>
    <definedName name="ArveVahesumma">Teenusearve!$H$16</definedName>
    <definedName name="Ettemaks">Teenusearve!$H$17</definedName>
    <definedName name="EttevõtteNimi">Teenusearve!$B$2</definedName>
    <definedName name="Kliendiotsing">KliendiLoend[Ettevõtte nimi]</definedName>
    <definedName name="Pealkiri2">KliendiLoend[[#Headers],[Ettevõtte nimi]]</definedName>
    <definedName name="_xlnm.Print_Area" localSheetId="1">Kliendid!$A:$L</definedName>
    <definedName name="_xlnm.Print_Area" localSheetId="0">Teenusearve!$A:$I</definedName>
    <definedName name="_xlnm.Print_Titles" localSheetId="1">Kliendid!$2:$2</definedName>
    <definedName name="_xlnm.Print_Titles" localSheetId="0">Teenusearve!$9:$9</definedName>
    <definedName name="ReaPealkiriPiirkond1..H3">Teenusearve!$G$1</definedName>
    <definedName name="ReaPealkiriPiirkond2..C8">Teenusearve!$B$5</definedName>
    <definedName name="ReaPealkiriPiirkond3..E8">Teenusearve!$D$5</definedName>
    <definedName name="ReaPealkiriPiirkond4..H18">Teenusearve!$G$16</definedName>
    <definedName name="VeeruPealkiri1">Arveüksused[[#Headers],[KUUPÄEV]]</definedName>
    <definedName name="VeeruPealkiriPiirkond1..G6.1">Teenusearve!$G$5</definedName>
  </definedNames>
  <calcPr calcId="162913"/>
</workbook>
</file>

<file path=xl/calcChain.xml><?xml version="1.0" encoding="utf-8"?>
<calcChain xmlns="http://schemas.openxmlformats.org/spreadsheetml/2006/main">
  <c r="B17" i="1" l="1"/>
  <c r="H11" i="1"/>
  <c r="H12" i="1"/>
  <c r="H13" i="1"/>
  <c r="H14" i="1"/>
  <c r="H15" i="1"/>
  <c r="H10" i="1"/>
  <c r="E8" i="1"/>
  <c r="C8" i="1"/>
  <c r="E7" i="1"/>
  <c r="C7" i="1"/>
  <c r="E6" i="1"/>
  <c r="C6" i="1"/>
  <c r="E5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<sst xmlns="http://schemas.openxmlformats.org/spreadsheetml/2006/main" count="60" uniqueCount="56">
  <si>
    <t>TEENUSEARVE</t>
  </si>
  <si>
    <t>Graafilise disaini instituut</t>
  </si>
  <si>
    <t>Jõhvika 123</t>
  </si>
  <si>
    <t>12345 Kernu</t>
  </si>
  <si>
    <t>Arve adressaat:</t>
  </si>
  <si>
    <t>Aadress:</t>
  </si>
  <si>
    <t>KUUPÄEV</t>
  </si>
  <si>
    <t>Maksetähtaeg &lt;#&gt; päeva. Makse hilinemise korral arvestatakse viivist &lt;#&gt;% kuus.</t>
  </si>
  <si>
    <t>Telefon:</t>
  </si>
  <si>
    <t>Faks:</t>
  </si>
  <si>
    <t>Veskipoisid OÜ</t>
  </si>
  <si>
    <t>KIRJELDUS</t>
  </si>
  <si>
    <t>Logo kujundused</t>
  </si>
  <si>
    <t>Fookusrühma kulud</t>
  </si>
  <si>
    <t>Fookusrühma rendipind</t>
  </si>
  <si>
    <t>Meiliaadress:</t>
  </si>
  <si>
    <t>Kontaktisik:</t>
  </si>
  <si>
    <t>TUNNITASU</t>
  </si>
  <si>
    <t>klienditeenindus@tailspintoys.com</t>
  </si>
  <si>
    <t>www.tailspintoys.com</t>
  </si>
  <si>
    <t>TUNDE</t>
  </si>
  <si>
    <t>TASU</t>
  </si>
  <si>
    <t>Arve nr:</t>
  </si>
  <si>
    <t>Arve kuupäev:</t>
  </si>
  <si>
    <t>Tähtaeg:</t>
  </si>
  <si>
    <t xml:space="preserve">Arve saaja: </t>
  </si>
  <si>
    <t>Uue brändiga seotud uurimis- ja arendustegevus</t>
  </si>
  <si>
    <t>ALLAHINDLUS</t>
  </si>
  <si>
    <t>Arve vahesumma</t>
  </si>
  <si>
    <t>Ettemaksusumma</t>
  </si>
  <si>
    <t>Kokku</t>
  </si>
  <si>
    <t>KOKKU</t>
  </si>
  <si>
    <t>Kliendid</t>
  </si>
  <si>
    <t>Ettevõtte nimi</t>
  </si>
  <si>
    <t>AS Vetevalla</t>
  </si>
  <si>
    <t>Kontaktisiku nimi</t>
  </si>
  <si>
    <t>Peep Vaher</t>
  </si>
  <si>
    <t>Aino Rebane</t>
  </si>
  <si>
    <t>Aadress</t>
  </si>
  <si>
    <t>Kaldaserva 6</t>
  </si>
  <si>
    <t>Kiigepuu tee 1</t>
  </si>
  <si>
    <t>Aadress 2</t>
  </si>
  <si>
    <t>Tuba 123</t>
  </si>
  <si>
    <t>Linn</t>
  </si>
  <si>
    <t>Viljandi</t>
  </si>
  <si>
    <t>Pärnu</t>
  </si>
  <si>
    <t>Maakond</t>
  </si>
  <si>
    <t>Viljandimaa</t>
  </si>
  <si>
    <t>Pärnumaa</t>
  </si>
  <si>
    <t>Sihtnumber</t>
  </si>
  <si>
    <t>Telefon</t>
  </si>
  <si>
    <t>Meiliaadress</t>
  </si>
  <si>
    <t>peep@veskipoisid.ee</t>
  </si>
  <si>
    <t>aino@vetevalla.ee</t>
  </si>
  <si>
    <t>Faks</t>
  </si>
  <si>
    <t>Teenusearve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</si>
</sst>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[&lt;=9999999]###\-####;###\-###\-####"/>
    <numFmt numFmtId="168" formatCode="#,##0.00\ &quot;€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 vertical="top"/>
    </xf>
    <xf numFmtId="168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2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0" fontId="0" fillId="0" borderId="0" xfId="0" applyProtection="1">
      <alignment horizontal="left" vertical="center" wrapText="1"/>
    </xf>
    <xf numFmtId="167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7" fontId="5" fillId="2" borderId="0" xfId="3" applyNumberFormat="1">
      <alignment horizontal="left" vertical="center" wrapText="1" indent="1"/>
    </xf>
    <xf numFmtId="168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8" fontId="7" fillId="0" borderId="2" xfId="10" applyFont="1" applyFill="1" applyBorder="1">
      <alignment horizontal="right" vertical="center" indent="1"/>
    </xf>
    <xf numFmtId="168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8" fontId="0" fillId="0" borderId="0" xfId="9" applyFont="1" applyFill="1" applyBorder="1" applyAlignment="1">
      <alignment horizontal="right" vertical="center"/>
    </xf>
    <xf numFmtId="168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168" fontId="7" fillId="0" borderId="2" xfId="18" applyNumberFormat="1" applyFill="1" applyBorder="1">
      <alignment horizontal="right" vertical="center"/>
    </xf>
    <xf numFmtId="166" fontId="4" fillId="0" borderId="0" xfId="19" applyFill="1" applyProtection="1">
      <alignment horizontal="right" vertical="center" indent="1"/>
    </xf>
    <xf numFmtId="0" fontId="10" fillId="0" borderId="0" xfId="1" applyBorder="1" applyAlignment="1" applyProtection="1">
      <alignment horizontal="left" vertical="center" wrapText="1"/>
    </xf>
    <xf numFmtId="167" fontId="0" fillId="0" borderId="0" xfId="20" applyFont="1" applyFill="1" applyAlignment="1" applyProtection="1">
      <alignment horizontal="left" vertical="center"/>
    </xf>
    <xf numFmtId="167" fontId="0" fillId="0" borderId="0" xfId="20" applyFont="1" applyFill="1" applyBorder="1" applyAlignment="1" applyProtection="1">
      <alignment horizontal="left" vertical="center"/>
    </xf>
    <xf numFmtId="0" fontId="0" fillId="0" borderId="0" xfId="13" applyNumberFormat="1" applyFont="1" applyFill="1" applyBorder="1" applyAlignment="1" applyProtection="1">
      <alignment horizontal="left" vertical="center" wrapText="1"/>
    </xf>
    <xf numFmtId="0" fontId="0" fillId="0" borderId="0" xfId="13" applyNumberFormat="1" applyFont="1" applyFill="1" applyBorder="1" applyAlignment="1">
      <alignment horizontal="left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0" fontId="0" fillId="0" borderId="0" xfId="13" applyNumberFormat="1" applyFont="1" applyFill="1" applyBorder="1" applyAlignment="1" applyProtection="1">
      <alignment horizontal="left" vertical="center" indent="1"/>
    </xf>
  </cellXfs>
  <cellStyles count="27">
    <cellStyle name="Allääris" xfId="24" xr:uid="{00000000-0005-0000-0000-000001000000}"/>
    <cellStyle name="Arve kirjeldus" xfId="21" xr:uid="{00000000-0005-0000-0000-00000E000000}"/>
    <cellStyle name="Arve nr ja kontaktandmed" xfId="22" xr:uid="{00000000-0005-0000-0000-00000F000000}"/>
    <cellStyle name="Hüperlink" xfId="1" builtinId="8" customBuiltin="1"/>
    <cellStyle name="Joonda üles" xfId="23" xr:uid="{00000000-0005-0000-0000-000017000000}"/>
    <cellStyle name="Kokku" xfId="18" builtinId="25" customBuiltin="1"/>
    <cellStyle name="Koma" xfId="7" builtinId="3" customBuiltin="1"/>
    <cellStyle name="Koma [0]" xfId="8" builtinId="6" customBuiltin="1"/>
    <cellStyle name="Kuupäev" xfId="15" xr:uid="{00000000-0005-0000-0000-000006000000}"/>
    <cellStyle name="Külastatud hüperlink" xfId="4" builtinId="9" customBuiltin="1"/>
    <cellStyle name="navigeerimislahtrid" xfId="26" xr:uid="{00000000-0005-0000-0000-00001A000000}"/>
    <cellStyle name="Normaallaad" xfId="0" builtinId="0" customBuiltin="1"/>
    <cellStyle name="Paremjoondus" xfId="14" xr:uid="{00000000-0005-0000-0000-000014000000}"/>
    <cellStyle name="Pealkiri 1" xfId="2" builtinId="16" customBuiltin="1"/>
    <cellStyle name="Pealkiri 2" xfId="3" builtinId="17" customBuiltin="1"/>
    <cellStyle name="Pealkiri 3" xfId="16" builtinId="18" customBuiltin="1"/>
    <cellStyle name="Pealkiri 4" xfId="6" builtinId="19" customBuiltin="1"/>
    <cellStyle name="Protsent" xfId="11" builtinId="5" customBuiltin="1"/>
    <cellStyle name="Rõhk1" xfId="12" builtinId="29" customBuiltin="1"/>
    <cellStyle name="Selgitav tekst" xfId="17" builtinId="53" customBuiltin="1"/>
    <cellStyle name="Sihtnumber" xfId="19" xr:uid="{00000000-0005-0000-0000-000019000000}"/>
    <cellStyle name="Telefon" xfId="20" xr:uid="{00000000-0005-0000-0000-000013000000}"/>
    <cellStyle name="Valuuta" xfId="9" builtinId="4" customBuiltin="1"/>
    <cellStyle name="Valuuta [0]" xfId="10" builtinId="7" customBuiltin="1"/>
    <cellStyle name="Vasakjoondus" xfId="13" xr:uid="{00000000-0005-0000-0000-000010000000}"/>
    <cellStyle name="Vasaktaane" xfId="25" xr:uid="{00000000-0005-0000-0000-000015000000}"/>
    <cellStyle name="Üldpealkiri" xfId="5" builtinId="15" customBuiltin="1"/>
  </cellStyles>
  <dxfs count="16"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numFmt numFmtId="168" formatCode="#,##0.00\ &quot;€&quot;"/>
    </dxf>
    <dxf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Teenusearve" pivot="0" count="4" xr9:uid="{00000000-0011-0000-FFFF-FFFF00000000}">
      <tableStyleElement type="wholeTable" dxfId="15"/>
      <tableStyleElement type="headerRow" dxfId="14"/>
      <tableStyleElement type="totalRow" dxfId="13"/>
      <tableStyleElement type="la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liendid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eenusearv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Nool: Viisnurk 1" descr="Valige see töölehele „Kliendid“ liikumiseks.">
          <a:hlinkClick xmlns:r="http://schemas.openxmlformats.org/officeDocument/2006/relationships" r:id="rId1" tooltip="Valige töölehele „Kliendid“ liikumiseks.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t" sz="1100"/>
            <a:t>Kliendid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Nool: Viisnurk 1" descr="Valige see töölehele „Kliendid“ liikumiseks.">
          <a:hlinkClick xmlns:r="http://schemas.openxmlformats.org/officeDocument/2006/relationships" r:id="rId1" tooltip="Valige see töölehele „Teenusearve“ liikumiseks.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t" sz="1100">
              <a:solidFill>
                <a:schemeClr val="bg1"/>
              </a:solidFill>
            </a:rPr>
            <a:t>Teenusearve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rveüksused" displayName="Arveüksused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KUUPÄEV" totalsRowLabel="Kokku"/>
    <tableColumn id="2" xr3:uid="{00000000-0010-0000-0000-000002000000}" name="KIRJELDUS" totalsRowDxfId="9"/>
    <tableColumn id="3" xr3:uid="{00000000-0010-0000-0000-000003000000}" name="TUNNITASU"/>
    <tableColumn id="4" xr3:uid="{00000000-0010-0000-0000-000004000000}" name="TUNDE"/>
    <tableColumn id="1" xr3:uid="{00000000-0010-0000-0000-000001000000}" name="TASU"/>
    <tableColumn id="5" xr3:uid="{00000000-0010-0000-0000-000005000000}" name="ALLAHINDLUS"/>
    <tableColumn id="6" xr3:uid="{00000000-0010-0000-0000-000006000000}" name="KOKKU" totalsRowFunction="sum" totalsRowDxfId="8">
      <calculatedColumnFormula>IF(OR(Arveüksused[[#This Row],[TASU]]&lt;&gt;"",AND(Arveüksused[[#This Row],[TUNNITASU]]&lt;&gt;"",Arveüksused[[#This Row],[TUNDE]]&lt;&gt;"")),(Arveüksused[[#This Row],[TUNNITASU]]*Arveüksused[[#This Row],[TUNDE]])+Arveüksused[[#This Row],[TASU]]-Arveüksused[[#This Row],[ALLAHINDLUS]],"")</calculatedColumnFormula>
    </tableColumn>
  </tableColumns>
  <tableStyleInfo name="Teenusearve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uupäev, kirjeldus, tunnihind, tunnid, tasu ja allahindlus. Kogusumma arvutatakse automaatsel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liendiLoend" displayName="KliendiLoend" ref="B2:K4">
  <autoFilter ref="B2:K4" xr:uid="{00000000-0009-0000-0100-000001000000}"/>
  <tableColumns count="10">
    <tableColumn id="2" xr3:uid="{00000000-0010-0000-0100-000002000000}" name="Ettevõtte nimi" dataDxfId="0" dataCellStyle="Vasakjoondus"/>
    <tableColumn id="3" xr3:uid="{00000000-0010-0000-0100-000003000000}" name="Kontaktisiku nimi" dataDxfId="7" dataCellStyle="Vasakjoondus"/>
    <tableColumn id="4" xr3:uid="{00000000-0010-0000-0100-000004000000}" name="Aadress" dataDxfId="6" dataCellStyle="Vasakjoondus"/>
    <tableColumn id="1" xr3:uid="{00000000-0010-0000-0100-000001000000}" name="Aadress 2" dataDxfId="5" dataCellStyle="Vasakjoondus"/>
    <tableColumn id="5" xr3:uid="{00000000-0010-0000-0100-000005000000}" name="Linn" dataDxfId="4" dataCellStyle="Vasakjoondus"/>
    <tableColumn id="6" xr3:uid="{00000000-0010-0000-0100-000006000000}" name="Maakond" dataDxfId="3" dataCellStyle="Vasakjoondus"/>
    <tableColumn id="7" xr3:uid="{00000000-0010-0000-0100-000007000000}" name="Sihtnumber" dataCellStyle="Sihtnumber"/>
    <tableColumn id="8" xr3:uid="{00000000-0010-0000-0100-000008000000}" name="Telefon" dataDxfId="2" dataCellStyle="Telefon"/>
    <tableColumn id="10" xr3:uid="{00000000-0010-0000-0100-00000A000000}" name="Meiliaadress" dataCellStyle="Hüperlink"/>
    <tableColumn id="11" xr3:uid="{00000000-0010-0000-0100-00000B000000}" name="Faks" dataDxfId="1" dataCellStyle="Telefon"/>
  </tableColumns>
  <tableStyleInfo name="Teenusearve" showFirstColumn="0" showLastColumn="0" showRowStripes="1" showColumnStripes="0"/>
  <extLst>
    <ext xmlns:x14="http://schemas.microsoft.com/office/spreadsheetml/2009/9/main" uri="{504A1905-F514-4f6f-8877-14C23A59335A}">
      <x14:table altTextSummary="Siia tabelisse sisestage kliendiandmed, näiteks ettevõtte nimi, kontaktisiku nimi, aadress, telefoni- ja faksinumber. Kui kirjeid on rohkem, lisage uusi ridu ja veerge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et-ee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lienditeenindus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ino@vetevalla.ee" TargetMode="External"/><Relationship Id="rId1" Type="http://schemas.openxmlformats.org/officeDocument/2006/relationships/hyperlink" Target="mailto:peep@veskipoisid.ee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7"/>
      <c r="B1" s="1" t="s">
        <v>0</v>
      </c>
      <c r="C1" s="1"/>
      <c r="D1" s="1"/>
      <c r="E1" s="1"/>
      <c r="F1" s="1"/>
      <c r="G1" s="23" t="s">
        <v>22</v>
      </c>
      <c r="H1" s="25">
        <v>34567</v>
      </c>
      <c r="J1" s="35" t="s">
        <v>32</v>
      </c>
    </row>
    <row r="2" spans="1:10" ht="60" customHeight="1" x14ac:dyDescent="0.3">
      <c r="B2" s="5" t="s">
        <v>1</v>
      </c>
      <c r="C2" s="5"/>
      <c r="D2" s="5"/>
      <c r="E2" s="5"/>
      <c r="F2" s="5"/>
      <c r="G2" s="23" t="s">
        <v>23</v>
      </c>
      <c r="H2" s="10">
        <f ca="1">TODAY()</f>
        <v>43215</v>
      </c>
    </row>
    <row r="3" spans="1:10" ht="30" customHeight="1" x14ac:dyDescent="0.3">
      <c r="A3" s="7"/>
      <c r="B3" s="13" t="s">
        <v>2</v>
      </c>
      <c r="C3" s="20" t="s">
        <v>8</v>
      </c>
      <c r="D3" s="21">
        <v>1235550123</v>
      </c>
      <c r="E3" s="47" t="s">
        <v>18</v>
      </c>
      <c r="F3" s="48"/>
      <c r="G3" s="24" t="s">
        <v>24</v>
      </c>
      <c r="H3" s="12">
        <f ca="1">TODAY()+30</f>
        <v>43245</v>
      </c>
    </row>
    <row r="4" spans="1:10" ht="30" customHeight="1" x14ac:dyDescent="0.3">
      <c r="A4" s="7"/>
      <c r="B4" s="13" t="s">
        <v>3</v>
      </c>
      <c r="C4" s="20" t="s">
        <v>9</v>
      </c>
      <c r="D4" s="26">
        <v>1235550124</v>
      </c>
      <c r="E4" s="47" t="s">
        <v>19</v>
      </c>
      <c r="F4" s="48"/>
      <c r="G4" s="45"/>
      <c r="H4" s="46"/>
    </row>
    <row r="5" spans="1:10" ht="30" customHeight="1" x14ac:dyDescent="0.3">
      <c r="A5" s="7"/>
      <c r="B5" s="4" t="s">
        <v>4</v>
      </c>
      <c r="C5" s="9" t="s">
        <v>10</v>
      </c>
      <c r="D5" s="22" t="s">
        <v>8</v>
      </c>
      <c r="E5" s="8">
        <f>VLOOKUP(ArvesaajaNimi,KliendiLoend[],8,FALSE)</f>
        <v>3721111111</v>
      </c>
      <c r="F5" s="9"/>
      <c r="G5" s="14" t="s">
        <v>25</v>
      </c>
      <c r="H5" s="14"/>
    </row>
    <row r="6" spans="1:10" ht="30" customHeight="1" x14ac:dyDescent="0.3">
      <c r="A6" s="7"/>
      <c r="B6" s="50" t="s">
        <v>5</v>
      </c>
      <c r="C6" s="9" t="str">
        <f>VLOOKUP(ArvesaajaNimi,KliendiLoend[],3,FALSE)</f>
        <v>Kaldaserva 6</v>
      </c>
      <c r="D6" s="22" t="s">
        <v>9</v>
      </c>
      <c r="E6" s="8">
        <f>VLOOKUP(ArvesaajaNimi,KliendiLoend[],10,FALSE)</f>
        <v>4325550124</v>
      </c>
      <c r="F6" s="11"/>
      <c r="G6" s="49" t="s">
        <v>26</v>
      </c>
      <c r="H6" s="49"/>
    </row>
    <row r="7" spans="1:10" ht="30" customHeight="1" x14ac:dyDescent="0.3">
      <c r="A7" s="7"/>
      <c r="B7" s="50"/>
      <c r="C7" s="9" t="str">
        <f>IF(VLOOKUP(ArvesaajaNimi,KliendiLoend[],4,FALSE)&lt;&gt;"",VLOOKUP(ArvesaajaNimi,KliendiLoend[],4,FALSE),IF(VLOOKUP(ArvesaajaNimi,KliendiLoend[],5,FALSE)&lt;&gt;"",CONCATENATE(VLOOKUP(ArvesaajaNimi,KliendiLoend[],5,FALSE),", ",VLOOKUP(ArvesaajaNimi,KliendiLoend[],6,FALSE)," ",VLOOKUP(ArvesaajaNimi,KliendiLoend[],7,FALSE)),CONCATENATE(VLOOKUP(ArvesaajaNimi,KliendiLoend[],6,FALSE)," ",VLOOKUP(ArvesaajaNimi,KliendiLoend[],7,FALSE))))</f>
        <v>Tuba 123</v>
      </c>
      <c r="D7" s="22" t="s">
        <v>15</v>
      </c>
      <c r="E7" s="16" t="str">
        <f>VLOOKUP(ArvesaajaNimi,KliendiLoend[],9,FALSE)</f>
        <v>peep@veskipoisid.ee</v>
      </c>
      <c r="F7" s="11"/>
      <c r="G7" s="49"/>
      <c r="H7" s="49"/>
    </row>
    <row r="8" spans="1:10" ht="30" customHeight="1" x14ac:dyDescent="0.3">
      <c r="A8" s="7"/>
      <c r="B8" s="50"/>
      <c r="C8" s="9" t="str">
        <f>IF(VLOOKUP(ArvesaajaNimi,KliendiLoend[],4,FALSE)="","",IF(VLOOKUP(ArvesaajaNimi,KliendiLoend[],5,FALSE)&lt;&gt;"",CONCATENATE(VLOOKUP(ArvesaajaNimi,KliendiLoend[],5,FALSE),", ",VLOOKUP(ArvesaajaNimi,KliendiLoend[],6,FALSE)," ",VLOOKUP(ArvesaajaNimi,KliendiLoend[],7,FALSE)),CONCATENATE(VLOOKUP(ArvesaajaNimi,KliendiLoend[],6,FALSE)," ",VLOOKUP(ArvesaajaNimi,KliendiLoend[],7,FALSE))))</f>
        <v>Viljandi, Viljandimaa 12345</v>
      </c>
      <c r="D8" s="22" t="s">
        <v>16</v>
      </c>
      <c r="E8" s="9" t="str">
        <f>VLOOKUP(ArvesaajaNimi,KliendiLoend[],2,FALSE)</f>
        <v>Peep Vaher</v>
      </c>
      <c r="F8" s="11"/>
      <c r="G8" s="49"/>
      <c r="H8" s="49"/>
    </row>
    <row r="9" spans="1:10" ht="30" customHeight="1" x14ac:dyDescent="0.3">
      <c r="A9" s="7"/>
      <c r="B9" s="18" t="s">
        <v>6</v>
      </c>
      <c r="C9" s="2" t="s">
        <v>11</v>
      </c>
      <c r="D9" s="19" t="s">
        <v>17</v>
      </c>
      <c r="E9" s="19" t="s">
        <v>20</v>
      </c>
      <c r="F9" s="19" t="s">
        <v>21</v>
      </c>
      <c r="G9" s="19" t="s">
        <v>27</v>
      </c>
      <c r="H9" s="32" t="s">
        <v>31</v>
      </c>
    </row>
    <row r="10" spans="1:10" ht="30" customHeight="1" x14ac:dyDescent="0.3">
      <c r="A10" s="7"/>
      <c r="B10" s="17">
        <f ca="1">TODAY()</f>
        <v>43215</v>
      </c>
      <c r="C10" s="2" t="s">
        <v>12</v>
      </c>
      <c r="D10" s="33">
        <v>100</v>
      </c>
      <c r="E10" s="19">
        <v>6</v>
      </c>
      <c r="F10" s="33"/>
      <c r="G10" s="33">
        <v>75</v>
      </c>
      <c r="H10" s="34">
        <f>IF(OR(Arveüksused[[#This Row],[TASU]]&lt;&gt;"",AND(Arveüksused[[#This Row],[TUNNITASU]]&lt;&gt;"",Arveüksused[[#This Row],[TUNDE]]&lt;&gt;"")),(Arveüksused[[#This Row],[TUNNITASU]]*Arveüksused[[#This Row],[TUNDE]])+Arveüksused[[#This Row],[TASU]]-Arveüksused[[#This Row],[ALLAHINDLUS]],"")</f>
        <v>525</v>
      </c>
    </row>
    <row r="11" spans="1:10" ht="30" customHeight="1" x14ac:dyDescent="0.3">
      <c r="A11" s="7"/>
      <c r="B11" s="17">
        <f ca="1">TODAY()+1</f>
        <v>43216</v>
      </c>
      <c r="C11" s="2" t="s">
        <v>13</v>
      </c>
      <c r="D11" s="33">
        <v>75</v>
      </c>
      <c r="E11" s="19">
        <v>3</v>
      </c>
      <c r="F11" s="33"/>
      <c r="G11" s="33"/>
      <c r="H11" s="34">
        <f>IF(OR(Arveüksused[[#This Row],[TASU]]&lt;&gt;"",AND(Arveüksused[[#This Row],[TUNNITASU]]&lt;&gt;"",Arveüksused[[#This Row],[TUNDE]]&lt;&gt;"")),(Arveüksused[[#This Row],[TUNNITASU]]*Arveüksused[[#This Row],[TUNDE]])+Arveüksused[[#This Row],[TASU]]-Arveüksused[[#This Row],[ALLAHINDLUS]],"")</f>
        <v>225</v>
      </c>
    </row>
    <row r="12" spans="1:10" ht="30" customHeight="1" x14ac:dyDescent="0.3">
      <c r="A12" s="7"/>
      <c r="B12" s="17">
        <f ca="1">TODAY()+2</f>
        <v>43217</v>
      </c>
      <c r="C12" s="2" t="s">
        <v>14</v>
      </c>
      <c r="D12" s="33"/>
      <c r="E12" s="19"/>
      <c r="F12" s="33">
        <v>275</v>
      </c>
      <c r="G12" s="33"/>
      <c r="H12" s="34">
        <f>IF(OR(Arveüksused[[#This Row],[TASU]]&lt;&gt;"",AND(Arveüksused[[#This Row],[TUNNITASU]]&lt;&gt;"",Arveüksused[[#This Row],[TUNDE]]&lt;&gt;"")),(Arveüksused[[#This Row],[TUNNITASU]]*Arveüksused[[#This Row],[TUNDE]])+Arveüksused[[#This Row],[TASU]]-Arveüksused[[#This Row],[ALLAHINDLUS]],"")</f>
        <v>275</v>
      </c>
    </row>
    <row r="13" spans="1:10" ht="30" customHeight="1" x14ac:dyDescent="0.3">
      <c r="A13" s="7"/>
      <c r="B13" s="17"/>
      <c r="C13" s="2"/>
      <c r="D13" s="33"/>
      <c r="E13" s="19"/>
      <c r="F13" s="33"/>
      <c r="G13" s="33"/>
      <c r="H13" s="34" t="str">
        <f>IF(OR(Arveüksused[[#This Row],[TASU]]&lt;&gt;"",AND(Arveüksused[[#This Row],[TUNNITASU]]&lt;&gt;"",Arveüksused[[#This Row],[TUNDE]]&lt;&gt;"")),(Arveüksused[[#This Row],[TUNNITASU]]*Arveüksused[[#This Row],[TUNDE]])+Arveüksused[[#This Row],[TASU]]-Arveüksused[[#This Row],[ALLAHINDLUS]],"")</f>
        <v/>
      </c>
    </row>
    <row r="14" spans="1:10" ht="30" customHeight="1" x14ac:dyDescent="0.3">
      <c r="A14" s="7"/>
      <c r="B14" s="17"/>
      <c r="C14" s="2"/>
      <c r="D14" s="33"/>
      <c r="E14" s="19"/>
      <c r="F14" s="33"/>
      <c r="G14" s="33"/>
      <c r="H14" s="34" t="str">
        <f>IF(OR(Arveüksused[[#This Row],[TASU]]&lt;&gt;"",AND(Arveüksused[[#This Row],[TUNNITASU]]&lt;&gt;"",Arveüksused[[#This Row],[TUNDE]]&lt;&gt;"")),(Arveüksused[[#This Row],[TUNNITASU]]*Arveüksused[[#This Row],[TUNDE]])+Arveüksused[[#This Row],[TASU]]-Arveüksused[[#This Row],[ALLAHINDLUS]],"")</f>
        <v/>
      </c>
    </row>
    <row r="15" spans="1:10" ht="30" customHeight="1" x14ac:dyDescent="0.3">
      <c r="A15" s="7"/>
      <c r="B15" s="17"/>
      <c r="C15" s="2"/>
      <c r="D15" s="33"/>
      <c r="E15" s="19"/>
      <c r="F15" s="33"/>
      <c r="G15" s="33"/>
      <c r="H15" s="34" t="str">
        <f>IF(OR(Arveüksused[[#This Row],[TASU]]&lt;&gt;"",AND(Arveüksused[[#This Row],[TUNNITASU]]&lt;&gt;"",Arveüksused[[#This Row],[TUNDE]]&lt;&gt;"")),(Arveüksused[[#This Row],[TUNNITASU]]*Arveüksused[[#This Row],[TUNDE]])+Arveüksused[[#This Row],[TASU]]-Arveüksused[[#This Row],[ALLAHINDLUS]],"")</f>
        <v/>
      </c>
    </row>
    <row r="16" spans="1:10" ht="30" customHeight="1" x14ac:dyDescent="0.3">
      <c r="A16" s="7"/>
      <c r="B16" s="43"/>
      <c r="C16" s="43"/>
      <c r="D16" s="43"/>
      <c r="E16" s="43"/>
      <c r="F16" s="43"/>
      <c r="G16" s="29" t="s">
        <v>28</v>
      </c>
      <c r="H16" s="31">
        <f>SUM(Arveüksused[KOKKU])</f>
        <v>1025</v>
      </c>
    </row>
    <row r="17" spans="1:8" ht="30" customHeight="1" x14ac:dyDescent="0.3">
      <c r="A17" s="7"/>
      <c r="B17" s="43" t="str">
        <f>"Tšeki alusel makstakse raha ettevõttele "&amp;EttevõtteNimi&amp;"."</f>
        <v>Tšeki alusel makstakse raha ettevõttele Graafilise disaini instituut.</v>
      </c>
      <c r="C17" s="43"/>
      <c r="D17" s="43"/>
      <c r="E17" s="43"/>
      <c r="F17" s="43"/>
      <c r="G17" s="15" t="s">
        <v>29</v>
      </c>
      <c r="H17" s="27">
        <v>200</v>
      </c>
    </row>
    <row r="18" spans="1:8" ht="30" customHeight="1" x14ac:dyDescent="0.3">
      <c r="A18" s="7"/>
      <c r="B18" s="44" t="s">
        <v>7</v>
      </c>
      <c r="C18" s="44"/>
      <c r="D18" s="44"/>
      <c r="E18" s="44"/>
      <c r="F18" s="44"/>
      <c r="G18" s="36" t="s">
        <v>30</v>
      </c>
      <c r="H18" s="30">
        <f>ArveVahesumma-Ettemaks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11" priority="2">
      <formula>$E3&lt;&gt;""</formula>
    </cfRule>
  </conditionalFormatting>
  <conditionalFormatting sqref="E7">
    <cfRule type="expression" dxfId="10" priority="1">
      <formula>$E$7&lt;&gt;""</formula>
    </cfRule>
  </conditionalFormatting>
  <dataValidations xWindow="872" yWindow="452" count="49">
    <dataValidation type="list" errorStyle="warning" allowBlank="1" showInputMessage="1" showErrorMessage="1" error="Valige loendist kliendi nimi. Valige „LOOBU“, seejärel vajutage ripploendi avamiseks klahvikombinatsiooni ALT+allanool ja seejärel valiku tegemiseks sisestusklahvi (ENTER)." prompt="Valige selles lahtris kliendi nimi. Vajutage ripploendi avamiseks klahvikombinatsiooni ALT+allanool ja seejärel valimiseks sisestusklahvi (ENTER). Loendi täiendamiseks lisage töölehele „Kliendid“  kliente." sqref="C5" xr:uid="{00000000-0002-0000-0000-000000000000}">
      <formula1>Kliendiotsing</formula1>
    </dataValidation>
    <dataValidation allowBlank="1" showInputMessage="1" showErrorMessage="1" prompt="Selles töövihikus saate luua teenusearve. Sisestage sellel töölehel ettevõtte ja arve andmed ning töölehel „Kliendid“ kliendiandmed. Töölehele „Kliendid“ liikumiseks valige lahter J1." sqref="A1" xr:uid="{00000000-0002-0000-0000-000001000000}"/>
    <dataValidation allowBlank="1" showInputMessage="1" showErrorMessage="1" prompt="Selles lahtris kuvatakse töölehe pealkiri. Sisestage allolevasse lahtrisse ettevõtte nimi. Sisestage lahtritesse H1, H2 ja H3 arve number, arve kuupäev ja maksetähtaeg." sqref="B1" xr:uid="{00000000-0002-0000-0000-000002000000}"/>
    <dataValidation allowBlank="1" showInputMessage="1" showErrorMessage="1" prompt="Siia lahtrisse sisestage arve koostanud ettevõtte nimi, lahtritesse B3 – E4 arve koostanud ettevõtte andmed ja alates lahtrist B9 arve andmed." sqref="B2" xr:uid="{00000000-0002-0000-0000-000003000000}"/>
    <dataValidation allowBlank="1" showInputMessage="1" showErrorMessage="1" prompt="Sisestage sellesse lahtrisse arve koostanud ettevõtte aadress." sqref="B3" xr:uid="{00000000-0002-0000-0000-000004000000}"/>
    <dataValidation allowBlank="1" showInputMessage="1" showErrorMessage="1" prompt="Sisestage sellesse lahtrisse linn, maakond ja sihtnumber." sqref="B4" xr:uid="{00000000-0002-0000-0000-000005000000}"/>
    <dataValidation allowBlank="1" showInputMessage="1" showErrorMessage="1" prompt="Sisestage sellesse lahtrisse arve koostanud ettevõtte telefoninumber." sqref="D3" xr:uid="{00000000-0002-0000-0000-000006000000}"/>
    <dataValidation allowBlank="1" showInputMessage="1" showErrorMessage="1" prompt="Sisestage sellesse lahtrisse arve koostanud ettevõtte faksinumber." sqref="D4" xr:uid="{00000000-0002-0000-0000-000007000000}"/>
    <dataValidation allowBlank="1" showInputMessage="1" showErrorMessage="1" prompt="Sisestage sellesse lahtrisse arve koostanud ettevõtte meiliaadress." sqref="E3" xr:uid="{00000000-0002-0000-0000-000008000000}"/>
    <dataValidation allowBlank="1" showInputMessage="1" showErrorMessage="1" prompt="Sisestage sellesse lahtrisse arve koostanud ettevõtte veebisait." sqref="E4" xr:uid="{00000000-0002-0000-0000-000009000000}"/>
    <dataValidation allowBlank="1" showInputMessage="1" showErrorMessage="1" prompt="Ridades 5–8 olevad arvesaaja andmed värskendatakse paremale jäävas lahtris tehtud valiku põhjal automaatselt. Sisestage lahtrisse G6 arve kirjeldus." sqref="B5" xr:uid="{00000000-0002-0000-0000-00000A000000}"/>
    <dataValidation allowBlank="1" showInputMessage="1" showErrorMessage="1" prompt="Lahtrites C6–C8 värskendatakse kliendi aadress automaatselt." sqref="B6:B8" xr:uid="{00000000-0002-0000-0000-00000B000000}"/>
    <dataValidation allowBlank="1" showInputMessage="1" showErrorMessage="1" prompt="Selles lahtris värskendatakse kliendi aadress automaatselt." sqref="C6" xr:uid="{00000000-0002-0000-0000-00000C000000}"/>
    <dataValidation allowBlank="1" showInputMessage="1" showErrorMessage="1" prompt="Selles lahtris värskendatakse kliendi aadressi teine rida automaatselt." sqref="C7" xr:uid="{00000000-0002-0000-0000-00000D000000}"/>
    <dataValidation allowBlank="1" showInputMessage="1" showErrorMessage="1" prompt="Selles lahtris värskendatakse kliendi linn, maakond ja sihtnumber automaatselt." sqref="C8" xr:uid="{00000000-0002-0000-0000-00000E000000}"/>
    <dataValidation allowBlank="1" showInputMessage="1" showErrorMessage="1" prompt="Paremal asuvas lahtris värskendatakse kliendi telefoninumber automaatselt." sqref="D5" xr:uid="{00000000-0002-0000-0000-00000F000000}"/>
    <dataValidation allowBlank="1" showInputMessage="1" showErrorMessage="1" prompt="Selles lahtris olev kliendi telefoninumber värskendatakse automaatselt." sqref="E5" xr:uid="{00000000-0002-0000-0000-000010000000}"/>
    <dataValidation allowBlank="1" showInputMessage="1" showErrorMessage="1" prompt="Paremal asuvas lahtris värskendatakse kliendi faksinumber automaatselt." sqref="D6" xr:uid="{00000000-0002-0000-0000-000011000000}"/>
    <dataValidation allowBlank="1" showInputMessage="1" showErrorMessage="1" prompt="Selles lahtris olev kliendi faksinumber värskendatakse automaatselt." sqref="E6" xr:uid="{00000000-0002-0000-0000-000012000000}"/>
    <dataValidation allowBlank="1" showInputMessage="1" showErrorMessage="1" prompt="Paremal asuvas lahtris värskendatakse kliendi meiliaadress automaatselt." sqref="D7" xr:uid="{00000000-0002-0000-0000-000013000000}"/>
    <dataValidation allowBlank="1" showInputMessage="1" showErrorMessage="1" prompt="Selles lahtris värskendatakse kliendi meiliaadress automaatselt." sqref="E7" xr:uid="{00000000-0002-0000-0000-000014000000}"/>
    <dataValidation allowBlank="1" showInputMessage="1" showErrorMessage="1" prompt="Paremal asuvas lahtris värskendatakse kliendi kontaktisiku nimi automaatselt." sqref="D8" xr:uid="{00000000-0002-0000-0000-000015000000}"/>
    <dataValidation allowBlank="1" showInputMessage="1" showErrorMessage="1" prompt="Selles lahtris olev kliendi kontaktisiku nimi värskendatakse automaatselt." sqref="E8" xr:uid="{00000000-0002-0000-0000-000016000000}"/>
    <dataValidation allowBlank="1" showInputMessage="1" showErrorMessage="1" prompt="Sisestage paremal asuvasse lahtrisse arve number." sqref="G1" xr:uid="{00000000-0002-0000-0000-000017000000}"/>
    <dataValidation allowBlank="1" showInputMessage="1" showErrorMessage="1" prompt="Sisestage sellesse lahtrisse arve number." sqref="H1" xr:uid="{00000000-0002-0000-0000-000018000000}"/>
    <dataValidation allowBlank="1" showInputMessage="1" showErrorMessage="1" prompt="Sisestage paremal asuvasse lahtrisse arve kuupäev." sqref="G2" xr:uid="{00000000-0002-0000-0000-000019000000}"/>
    <dataValidation allowBlank="1" showInputMessage="1" showErrorMessage="1" prompt="Sisestage sellesse lahtrisse arve kuupäev." sqref="H2" xr:uid="{00000000-0002-0000-0000-00001A000000}"/>
    <dataValidation allowBlank="1" showInputMessage="1" showErrorMessage="1" prompt="Sisestage paremal asuvasse lahtrisse tähtaeg." sqref="G3" xr:uid="{00000000-0002-0000-0000-00001B000000}"/>
    <dataValidation allowBlank="1" showInputMessage="1" showErrorMessage="1" prompt="Sisestage sellesse lahtrisse tähtaeg." sqref="H3" xr:uid="{00000000-0002-0000-0000-00001C000000}"/>
    <dataValidation allowBlank="1" showInputMessage="1" showErrorMessage="1" prompt="Sisestage allolevasse lahtrisse arve kirjeldus." sqref="G5:H5" xr:uid="{00000000-0002-0000-0000-00001D000000}"/>
    <dataValidation allowBlank="1" showInputMessage="1" showErrorMessage="1" prompt="Sisestage sellesse lahtrisse arve kirjeldus." sqref="G6:H8" xr:uid="{00000000-0002-0000-0000-00001E000000}"/>
    <dataValidation allowBlank="1" showInputMessage="1" showErrorMessage="1" prompt="Sellesse veergu (päiselahtri alla) sisestage kuupäev." sqref="B9" xr:uid="{00000000-0002-0000-0000-00001F000000}"/>
    <dataValidation allowBlank="1" showInputMessage="1" showErrorMessage="1" prompt="Sellesse veergu (päiselahtri alla) sisestage kirjeldus." sqref="C9" xr:uid="{00000000-0002-0000-0000-000020000000}"/>
    <dataValidation allowBlank="1" showInputMessage="1" showErrorMessage="1" prompt="Sellesse veergu (päiselahtri alla) sisestage tunnitasu." sqref="D9" xr:uid="{00000000-0002-0000-0000-000021000000}"/>
    <dataValidation allowBlank="1" showInputMessage="1" showErrorMessage="1" prompt="Sellesse veergu (päiselahtri alla) sisestage tundide arv." sqref="E9" xr:uid="{00000000-0002-0000-0000-000022000000}"/>
    <dataValidation allowBlank="1" showInputMessage="1" showErrorMessage="1" prompt="Sellesse veergu (päiselahtri alla) sisestage tasu." sqref="F9" xr:uid="{00000000-0002-0000-0000-000023000000}"/>
    <dataValidation allowBlank="1" showInputMessage="1" showErrorMessage="1" prompt="Sellesse veergu (päiselahtri alla) sisestage allahindlus." sqref="G9" xr:uid="{00000000-0002-0000-0000-000024000000}"/>
    <dataValidation allowBlank="1" showInputMessage="1" showErrorMessage="1" prompt="Selles tulbas selle päiselahtri all arvutatakse summa automaatselt." sqref="H9" xr:uid="{00000000-0002-0000-0000-000025000000}"/>
    <dataValidation allowBlank="1" showInputMessage="1" showErrorMessage="1" prompt="Paremal asuvas lahtris arvutatakse vahesumma automaatselt." sqref="G16" xr:uid="{00000000-0002-0000-0000-000026000000}"/>
    <dataValidation allowBlank="1" showInputMessage="1" showErrorMessage="1" prompt="Selles lahtris arvutatakse arve vahesumma automaatselt." sqref="H16" xr:uid="{00000000-0002-0000-0000-000027000000}"/>
    <dataValidation allowBlank="1" showInputMessage="1" showErrorMessage="1" prompt="Sisestage paremal asuvasse lahtrisse ettemaksusumma." sqref="G17" xr:uid="{00000000-0002-0000-0000-000028000000}"/>
    <dataValidation allowBlank="1" showInputMessage="1" showErrorMessage="1" prompt="Sisestage sellesse lahtrisse ettemaksusumma." sqref="H17" xr:uid="{00000000-0002-0000-0000-000029000000}"/>
    <dataValidation allowBlank="1" showInputMessage="1" showErrorMessage="1" prompt="Paremale jäävas lahtris arvutatakse automaatselt maksmisele kuuluv summa." sqref="G18" xr:uid="{00000000-0002-0000-0000-00002A000000}"/>
    <dataValidation allowBlank="1" showInputMessage="1" showErrorMessage="1" prompt="Selles lahtris arvutatakse automaatselt maksmisele kuuluv summa." sqref="H18" xr:uid="{00000000-0002-0000-0000-00002B000000}"/>
    <dataValidation allowBlank="1" showInputMessage="1" showErrorMessage="1" prompt="Asendage selle lahtri esimene &lt;#&gt; maksetähtajani jäänud päevade arvuga ning teine &lt;#&gt; makse hilinemisel kehtiva viivise määraga." sqref="B18:F18" xr:uid="{00000000-0002-0000-0000-00002C000000}"/>
    <dataValidation allowBlank="1" showInputMessage="1" showErrorMessage="1" prompt="Sellesse lahtrisse lisatakse automaatselt ettevõtte nimi." sqref="B17:F17" xr:uid="{00000000-0002-0000-0000-00002D000000}"/>
    <dataValidation allowBlank="1" showInputMessage="1" showErrorMessage="1" prompt="Sisestage paremal asuvasse lahtrisse arve koostanud ettevõtte telefoninumber." sqref="C3" xr:uid="{00000000-0002-0000-0000-00002E000000}"/>
    <dataValidation allowBlank="1" showInputMessage="1" showErrorMessage="1" prompt="Sisestage paremal asuvasse lahtrisse arve koostanud ettevõtte faksinumber." sqref="C4" xr:uid="{00000000-0002-0000-0000-00002F000000}"/>
    <dataValidation allowBlank="1" showInputMessage="1" showErrorMessage="1" prompt="Töölehele „Kliendid“ viiv link. Seda lahtrit ei prindita.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Valige see, et liikuda veebisaidile" display="www.tailspintoys.com" xr:uid="{00000000-0004-0000-0000-000002000000}"/>
    <hyperlink ref="E3:F3" r:id="rId4" tooltip="Valige see, et saata meilisõnum" display="klienditeenindus@tailspintoys.com" xr:uid="{00000000-0004-0000-0000-000003000000}"/>
    <hyperlink ref="J1" location="Kliendid!A1" tooltip="Valige see töölehele „Kliendid“ liikumiseks." display="Kliendid" xr:uid="{00000000-0004-0000-0000-000004000000}"/>
  </hyperlinks>
  <printOptions horizontalCentered="1"/>
  <pageMargins left="0.25" right="0.25" top="0.75" bottom="0.75" header="0.3" footer="0.3"/>
  <pageSetup paperSize="9" fitToHeight="0" orientation="landscape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32</v>
      </c>
      <c r="C1" s="5"/>
      <c r="D1" s="5"/>
      <c r="E1" s="5"/>
      <c r="F1" s="5"/>
      <c r="G1" s="5"/>
      <c r="H1" s="5"/>
      <c r="I1" s="5"/>
      <c r="J1" s="5"/>
      <c r="K1" s="5"/>
      <c r="M1" s="35" t="s">
        <v>55</v>
      </c>
    </row>
    <row r="2" spans="2:13" ht="30" customHeight="1" x14ac:dyDescent="0.3">
      <c r="B2" s="6" t="s">
        <v>33</v>
      </c>
      <c r="C2" s="6" t="s">
        <v>35</v>
      </c>
      <c r="D2" s="6" t="s">
        <v>38</v>
      </c>
      <c r="E2" s="3" t="s">
        <v>41</v>
      </c>
      <c r="F2" s="6" t="s">
        <v>43</v>
      </c>
      <c r="G2" s="6" t="s">
        <v>46</v>
      </c>
      <c r="H2" s="6" t="s">
        <v>49</v>
      </c>
      <c r="I2" s="6" t="s">
        <v>50</v>
      </c>
      <c r="J2" s="28" t="s">
        <v>51</v>
      </c>
      <c r="K2" s="6" t="s">
        <v>54</v>
      </c>
    </row>
    <row r="3" spans="2:13" ht="30" customHeight="1" x14ac:dyDescent="0.3">
      <c r="B3" s="51" t="s">
        <v>10</v>
      </c>
      <c r="C3" s="41" t="s">
        <v>36</v>
      </c>
      <c r="D3" s="41" t="s">
        <v>39</v>
      </c>
      <c r="E3" s="42" t="s">
        <v>42</v>
      </c>
      <c r="F3" s="41" t="s">
        <v>44</v>
      </c>
      <c r="G3" s="41" t="s">
        <v>47</v>
      </c>
      <c r="H3" s="37">
        <v>12345</v>
      </c>
      <c r="I3" s="39">
        <v>3721111111</v>
      </c>
      <c r="J3" s="38" t="s">
        <v>52</v>
      </c>
      <c r="K3" s="40">
        <v>4325550124</v>
      </c>
    </row>
    <row r="4" spans="2:13" ht="30" customHeight="1" x14ac:dyDescent="0.3">
      <c r="B4" s="51" t="s">
        <v>34</v>
      </c>
      <c r="C4" s="41" t="s">
        <v>37</v>
      </c>
      <c r="D4" s="41" t="s">
        <v>40</v>
      </c>
      <c r="E4" s="42"/>
      <c r="F4" s="41" t="s">
        <v>45</v>
      </c>
      <c r="G4" s="41" t="s">
        <v>48</v>
      </c>
      <c r="H4" s="37">
        <v>9876</v>
      </c>
      <c r="I4" s="39">
        <v>3722222222</v>
      </c>
      <c r="J4" s="38" t="s">
        <v>53</v>
      </c>
      <c r="K4" s="40">
        <v>4325550123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Sellel klientide töölehel saate sisestada kliendiandmed. Sisestatud kliendiandmeid kasutatakse arve töölehel. Valige lahter M1 töölehele „Teenusearve“ liikumiseks." sqref="A1" xr:uid="{00000000-0002-0000-0100-000000000000}"/>
    <dataValidation allowBlank="1" showInputMessage="1" showErrorMessage="1" prompt="Selles lahtris kuvatakse töölehe pealkiri." sqref="B1" xr:uid="{00000000-0002-0000-0100-000001000000}"/>
    <dataValidation allowBlank="1" showInputMessage="1" showErrorMessage="1" prompt="Sellesse veergu selle päiselahtri alla sisestage ettevõtte nimi. Kindlate kirjete otsimiseks kasutage päisefiltreid." sqref="B2" xr:uid="{00000000-0002-0000-0100-000002000000}"/>
    <dataValidation allowBlank="1" showInputMessage="1" showErrorMessage="1" prompt="Sellesse veergu selle päiselahtri alla sisestage kontaktisiku nimi." sqref="C2" xr:uid="{00000000-0002-0000-0100-000003000000}"/>
    <dataValidation allowBlank="1" showInputMessage="1" showErrorMessage="1" prompt="Sellesse veergu selle päiselahtri alla sisestage aadress." sqref="D2" xr:uid="{00000000-0002-0000-0100-000004000000}"/>
    <dataValidation allowBlank="1" showInputMessage="1" showErrorMessage="1" prompt="Sellesse veergu selle päiselahtri alla sisestage aadressi teine rida." sqref="E2" xr:uid="{00000000-0002-0000-0100-000005000000}"/>
    <dataValidation allowBlank="1" showInputMessage="1" showErrorMessage="1" prompt="Sellesse veergu selle päiselahtri alla sisestage linn." sqref="F2" xr:uid="{00000000-0002-0000-0100-000006000000}"/>
    <dataValidation allowBlank="1" showInputMessage="1" showErrorMessage="1" prompt="Sellesse veergu selle päiselahtri alla sisestage maakond." sqref="G2" xr:uid="{00000000-0002-0000-0100-000007000000}"/>
    <dataValidation allowBlank="1" showInputMessage="1" showErrorMessage="1" prompt="Sellesse veergu selle päiselahtri alla sisestage sihtnumber." sqref="H2" xr:uid="{00000000-0002-0000-0100-000008000000}"/>
    <dataValidation allowBlank="1" showInputMessage="1" showErrorMessage="1" prompt="Sellesse veergu selle pealkirja alla sisestage telefoninumber." sqref="I2" xr:uid="{00000000-0002-0000-0100-000009000000}"/>
    <dataValidation allowBlank="1" showInputMessage="1" showErrorMessage="1" prompt="Sellesse veergu selle päiselahtri alla sisestage meiliaadress." sqref="J2" xr:uid="{00000000-0002-0000-0100-00000A000000}"/>
    <dataValidation allowBlank="1" showInputMessage="1" showErrorMessage="1" prompt="Siia veergu (päiselahtri alla) sisestage faksinumber." sqref="K2" xr:uid="{00000000-0002-0000-0100-00000B000000}"/>
    <dataValidation allowBlank="1" showInputMessage="1" showErrorMessage="1" prompt="Töölehele „Teenusearve“ viiv link. Seda lahtrit ei prindita.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Teenusearve!A1" tooltip="Valige see töölehele „Teenusearve“ liikumiseks." display="Teenusearve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16</vt:i4>
      </vt:variant>
    </vt:vector>
  </HeadingPairs>
  <TitlesOfParts>
    <vt:vector size="18" baseType="lpstr">
      <vt:lpstr>Teenusearve</vt:lpstr>
      <vt:lpstr>Kliendid</vt:lpstr>
      <vt:lpstr>ArvesaajaNimi</vt:lpstr>
      <vt:lpstr>ArveVahesumma</vt:lpstr>
      <vt:lpstr>Ettemaks</vt:lpstr>
      <vt:lpstr>EttevõtteNimi</vt:lpstr>
      <vt:lpstr>Kliendiotsing</vt:lpstr>
      <vt:lpstr>Pealkiri2</vt:lpstr>
      <vt:lpstr>Kliendid!Prindiala</vt:lpstr>
      <vt:lpstr>Teenusearve!Prindiala</vt:lpstr>
      <vt:lpstr>Kliendid!Prinditiitlid</vt:lpstr>
      <vt:lpstr>Teenusearve!Prinditiitlid</vt:lpstr>
      <vt:lpstr>ReaPealkiriPiirkond1..H3</vt:lpstr>
      <vt:lpstr>ReaPealkiriPiirkond2..C8</vt:lpstr>
      <vt:lpstr>ReaPealkiriPiirkond3..E8</vt:lpstr>
      <vt:lpstr>ReaPealkiriPiirkond4..H18</vt:lpstr>
      <vt:lpstr>VeeruPealkiri1</vt:lpstr>
      <vt:lpstr>VeeruPealkiriPiirkond1..G6.1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2017-04-21T05:22:01Z</dcterms:created>
  <dcterms:modified xsi:type="dcterms:W3CDTF">2018-04-25T08:19:58Z</dcterms:modified>
</cp:coreProperties>
</file>