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t-EE\"/>
    </mc:Choice>
  </mc:AlternateContent>
  <bookViews>
    <workbookView xWindow="0" yWindow="0" windowWidth="28800" windowHeight="11715"/>
  </bookViews>
  <sheets>
    <sheet name="Kaubaarve" sheetId="1" r:id="rId1"/>
    <sheet name="Kliendid" sheetId="3" r:id="rId2"/>
  </sheets>
  <definedNames>
    <definedName name="ArvesaajaNimi">Kaubaarve!$C$3</definedName>
    <definedName name="ArveVahesumma">Kaubaarve!$H$13</definedName>
    <definedName name="Ettemaks">Kaubaarve!$H$17</definedName>
    <definedName name="EttevõtteNimi">Kaubaarve!$B$1</definedName>
    <definedName name="Kliendiotsing">Kliendiloend[Ettevõtte nimi]</definedName>
    <definedName name="Käibemaks">Kaubaarve!$H$15</definedName>
    <definedName name="Käibemaksumäär">Kaubaarve!$H$14</definedName>
    <definedName name="Pealkiri2">Kliendiloend[[#Headers],[Ettevõtte nimi]]</definedName>
    <definedName name="_xlnm.Print_Area" localSheetId="0">Kaubaarve!$A:$I</definedName>
    <definedName name="_xlnm.Print_Area" localSheetId="1">Kliendid!$A:$L</definedName>
    <definedName name="_xlnm.Print_Titles" localSheetId="0">Kaubaarve!$7:$7</definedName>
    <definedName name="_xlnm.Print_Titles" localSheetId="1">Kliendid!$2:$2</definedName>
    <definedName name="ReaPealkirjaala1..C6">Kaubaarve!$B$3</definedName>
    <definedName name="ReaPealkirjaala2..E5">Kaubaarve!$D$3</definedName>
    <definedName name="ReaPealkirjaala3..H5">Kaubaarve!$G$3</definedName>
    <definedName name="ReaPealkirjaala4..H20">Kaubaarve!$G$13</definedName>
    <definedName name="Saatekulud">Kaubaarve!$H$16</definedName>
    <definedName name="Veerupealkiri1">Arveüksused[[#Headers],[Kuupäev]]</definedName>
  </definedNames>
  <calcPr calcId="162913"/>
</workbook>
</file>

<file path=xl/calcChain.xml><?xml version="1.0" encoding="utf-8"?>
<calcChain xmlns="http://schemas.openxmlformats.org/spreadsheetml/2006/main">
  <c r="B17" i="1" l="1"/>
  <c r="H9" i="1"/>
  <c r="H10" i="1"/>
  <c r="H11" i="1"/>
  <c r="H12" i="1"/>
  <c r="H8" i="1"/>
  <c r="C6" i="1"/>
  <c r="H5" i="1"/>
  <c r="E5" i="1"/>
  <c r="C5" i="1"/>
  <c r="E4" i="1"/>
  <c r="C4" i="1"/>
  <c r="E3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<sst xmlns="http://schemas.openxmlformats.org/spreadsheetml/2006/main" count="63" uniqueCount="58">
  <si>
    <t>AS Meie Vara</t>
  </si>
  <si>
    <t>Arve adressaat:</t>
  </si>
  <si>
    <t>Aadress:</t>
  </si>
  <si>
    <t>Kuupäev</t>
  </si>
  <si>
    <t>MAKSETÄHTAEG ON 10 PÄEVA. TASUMATA MAKSETELT VÕETAKSE VIIVISEINTRESSI 2% KUUS.</t>
  </si>
  <si>
    <t>Veskipoisid OÜ</t>
  </si>
  <si>
    <t>Üksuse nr</t>
  </si>
  <si>
    <t>Sakala mnt 27</t>
  </si>
  <si>
    <t>33221 Paide</t>
  </si>
  <si>
    <t>Telefon:</t>
  </si>
  <si>
    <t>Faks:</t>
  </si>
  <si>
    <t>Meiliaadress:</t>
  </si>
  <si>
    <t>Kirjeldus</t>
  </si>
  <si>
    <t>Puitklotsid</t>
  </si>
  <si>
    <t>Kogus</t>
  </si>
  <si>
    <t>123 555 0124</t>
  </si>
  <si>
    <t>Ühiku hind</t>
  </si>
  <si>
    <t>klienditeenindus@meievara.ee</t>
  </si>
  <si>
    <t>www.meievara.ee</t>
  </si>
  <si>
    <t>Arve nr:</t>
  </si>
  <si>
    <t>Arve kuupäev:</t>
  </si>
  <si>
    <t>Kontaktisik:</t>
  </si>
  <si>
    <t>Hinnaaland</t>
  </si>
  <si>
    <t>Arve vahesumma</t>
  </si>
  <si>
    <t>Maksumäär</t>
  </si>
  <si>
    <t>Käibemaks</t>
  </si>
  <si>
    <t>Saatekulud</t>
  </si>
  <si>
    <t>Saadud ettemaks</t>
  </si>
  <si>
    <t>Kokku</t>
  </si>
  <si>
    <t>Kliendid</t>
  </si>
  <si>
    <t>Ettevõtte nimi</t>
  </si>
  <si>
    <t>AS Vetevalla</t>
  </si>
  <si>
    <t>Kontaktisiku nimi</t>
  </si>
  <si>
    <t>Peep Vaher</t>
  </si>
  <si>
    <t>Aino Rebane</t>
  </si>
  <si>
    <t>Aadress</t>
  </si>
  <si>
    <t>Kaldaserva 6</t>
  </si>
  <si>
    <t>Kiigepuu tee 1</t>
  </si>
  <si>
    <t>Aadress 2</t>
  </si>
  <si>
    <t>Tuba 123</t>
  </si>
  <si>
    <t>Linn</t>
  </si>
  <si>
    <t>Viljandi</t>
  </si>
  <si>
    <t>Pärnu</t>
  </si>
  <si>
    <t>Maakond</t>
  </si>
  <si>
    <t>Viljandimaa</t>
  </si>
  <si>
    <t>Pärnumaa</t>
  </si>
  <si>
    <t>Sihtnumber</t>
  </si>
  <si>
    <t>12345</t>
  </si>
  <si>
    <t>Telefon</t>
  </si>
  <si>
    <t>372 111 1111</t>
  </si>
  <si>
    <t>372 222 2222</t>
  </si>
  <si>
    <t>Meiliaadress</t>
  </si>
  <si>
    <t>peep@veskipoisid.ee</t>
  </si>
  <si>
    <t>aino@vetevalla.ee</t>
  </si>
  <si>
    <t>Faks</t>
  </si>
  <si>
    <t>372 333 3333</t>
  </si>
  <si>
    <t>372 444 4444</t>
  </si>
  <si>
    <t>Kaubaarve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</si>
</sst>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[&lt;=9999999]###\-####;###\-###\-####"/>
    <numFmt numFmtId="168" formatCode="#,##0.00\ &quot;€&quot;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7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6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1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167" fontId="10" fillId="0" borderId="0" xfId="3" applyNumberFormat="1">
      <alignment horizontal="left" vertical="top" wrapText="1" indent="2"/>
    </xf>
    <xf numFmtId="0" fontId="0" fillId="0" borderId="0" xfId="0">
      <alignment horizontal="left" vertical="center" wrapText="1"/>
    </xf>
    <xf numFmtId="166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8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67" fontId="10" fillId="0" borderId="0" xfId="18" applyFont="1" applyAlignment="1">
      <alignment horizontal="left" wrapText="1" indent="2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11" fillId="0" borderId="0" xfId="23" quotePrefix="1">
      <alignment horizontal="center" vertical="center" wrapText="1"/>
    </xf>
    <xf numFmtId="0" fontId="11" fillId="0" borderId="0" xfId="23" applyFill="1">
      <alignment horizontal="center" vertical="center" wrapText="1"/>
    </xf>
    <xf numFmtId="1" fontId="0" fillId="0" borderId="0" xfId="17" applyFont="1">
      <alignment vertical="center"/>
    </xf>
    <xf numFmtId="168" fontId="0" fillId="0" borderId="0" xfId="9" applyFont="1">
      <alignment horizontal="right" vertical="center"/>
    </xf>
    <xf numFmtId="167" fontId="0" fillId="0" borderId="0" xfId="18" applyFont="1" applyAlignment="1">
      <alignment horizontal="left" vertical="center" wrapText="1"/>
    </xf>
    <xf numFmtId="0" fontId="9" fillId="0" borderId="0" xfId="19"/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7" fontId="7" fillId="0" borderId="0" xfId="18" applyFont="1" applyAlignment="1">
      <alignment horizontal="left" vertical="top" wrapText="1"/>
    </xf>
    <xf numFmtId="166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  <xf numFmtId="168" fontId="9" fillId="0" borderId="0" xfId="10" applyFont="1">
      <alignment horizontal="right" vertical="center" indent="1"/>
    </xf>
    <xf numFmtId="0" fontId="9" fillId="0" borderId="0" xfId="1" applyAlignment="1">
      <alignment horizontal="left" vertical="center" wrapText="1"/>
    </xf>
  </cellXfs>
  <cellStyles count="24">
    <cellStyle name="Arve üksikasjad" xfId="20"/>
    <cellStyle name="Hüperlink" xfId="1" builtinId="8" customBuiltin="1"/>
    <cellStyle name="Kogus" xfId="17"/>
    <cellStyle name="Kokku" xfId="14" builtinId="25" customBuiltin="1"/>
    <cellStyle name="Koma" xfId="7" builtinId="3" customBuiltin="1"/>
    <cellStyle name="Koma [0]" xfId="8" builtinId="6" customBuiltin="1"/>
    <cellStyle name="Kuupäev" xfId="16"/>
    <cellStyle name="Külastatud hüperlink" xfId="5" builtinId="9" customBuiltin="1"/>
    <cellStyle name="Märkus" xfId="13" builtinId="10" customBuiltin="1"/>
    <cellStyle name="navigeerimislahter" xfId="23"/>
    <cellStyle name="Normaallaad" xfId="0" builtinId="0" customBuiltin="1"/>
    <cellStyle name="Paremale joondatud tabelipealkiri" xfId="21"/>
    <cellStyle name="Paremääris" xfId="15"/>
    <cellStyle name="Pealkiri" xfId="6" builtinId="15" customBuiltin="1"/>
    <cellStyle name="Pealkiri 1" xfId="2" builtinId="16" customBuiltin="1"/>
    <cellStyle name="Pealkiri 2" xfId="3" builtinId="17" customBuiltin="1"/>
    <cellStyle name="Pealkiri 3" xfId="11" builtinId="18" customBuiltin="1"/>
    <cellStyle name="Pealkiri 4" xfId="12" builtinId="19" customBuiltin="1"/>
    <cellStyle name="Protsent" xfId="4" builtinId="5" customBuiltin="1"/>
    <cellStyle name="Selgitav tekst" xfId="19" builtinId="53" customBuiltin="1"/>
    <cellStyle name="Telefon" xfId="18"/>
    <cellStyle name="Valuuta" xfId="9" builtinId="4" customBuiltin="1"/>
    <cellStyle name="Valuuta [0]" xfId="10" builtinId="7" customBuiltin="1"/>
    <cellStyle name="Vasakule joondatud tabeliandmed" xfId="22"/>
  </cellStyles>
  <dxfs count="8"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alignment horizontal="right" vertical="center" textRotation="0" wrapText="0" indent="1" justifyLastLine="0" shrinkToFit="0" readingOrder="0"/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Kaubaarve" defaultPivotStyle="PivotStyleLight16">
    <tableStyle name="Kaubaarve" pivot="0" count="5">
      <tableStyleElement type="wholeTable" dxfId="7"/>
      <tableStyleElement type="headerRow" dxfId="6"/>
      <tableStyleElement type="totalRow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liendid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aubaarv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Nool: viisnurk 2" descr="Valige töölehele „Kliendid“ liikumiseks.">
          <a:hlinkClick xmlns:r="http://schemas.openxmlformats.org/officeDocument/2006/relationships" r:id="rId1" tooltip="Valige töölehele „Kliendid“ liikumiseks.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t" sz="1100" b="0">
              <a:solidFill>
                <a:schemeClr val="bg1"/>
              </a:solidFill>
            </a:rPr>
            <a:t>Kliendid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Nool: viisnurk 1" descr="Valige töölehele „Kaubaarve“ liikumiseks.">
          <a:hlinkClick xmlns:r="http://schemas.openxmlformats.org/officeDocument/2006/relationships" r:id="rId1" tooltip="Valige töölehele „Kaubaarve“ liikumiseks.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t" sz="1100" b="0">
              <a:solidFill>
                <a:schemeClr val="bg1"/>
              </a:solidFill>
            </a:rPr>
            <a:t>Kauba</a:t>
          </a:r>
          <a:r>
            <a:rPr lang="et" sz="1100" b="0" baseline="0">
              <a:solidFill>
                <a:schemeClr val="bg1"/>
              </a:solidFill>
            </a:rPr>
            <a:t>arve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Arveüksused" displayName="Arveüksused" ref="B7:H12">
  <autoFilter ref="B7:H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name="Kuupäev" totalsRowLabel="Kokku" dataCellStyle="Kuupäev"/>
    <tableColumn id="1" name="Üksuse nr" dataCellStyle="Vasakule joondatud tabeliandmed"/>
    <tableColumn id="2" name="Kirjeldus" dataCellStyle="Vasakule joondatud tabeliandmed"/>
    <tableColumn id="3" name="Kogus" dataCellStyle="Kogus"/>
    <tableColumn id="4" name="Ühiku hind" dataCellStyle="Valuuta"/>
    <tableColumn id="5" name="Hinnaaland" dataCellStyle="Valuuta"/>
    <tableColumn id="6" name="Kokku" dataDxfId="1" dataCellStyle="Valuuta [0]">
      <calculatedColumnFormula>IF(AND(Arveüksused[[#This Row],[Kogus]]&lt;&gt;"",Arveüksused[[#This Row],[Ühiku hind]]&lt;&gt;""),(Arveüksused[[#This Row],[Kogus]]*Arveüksused[[#This Row],[Ühiku hind]])-Arveüksused[[#This Row],[Hinnaaland]],"")</calculatedColumnFormula>
    </tableColumn>
  </tableColumns>
  <tableStyleInfo name="Kaubaarve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uupäev, üksuse number, kirjeldus, kogus, ühikuhind ja hinnaaland. Kogusumma arvutatakse automaatselt"/>
    </ext>
  </extLst>
</table>
</file>

<file path=xl/tables/table2.xml><?xml version="1.0" encoding="utf-8"?>
<table xmlns="http://schemas.openxmlformats.org/spreadsheetml/2006/main" id="1" name="Kliendiloend" displayName="Kliendiloend" ref="B2:K4">
  <autoFilter ref="B2:K4"/>
  <tableColumns count="10">
    <tableColumn id="2" name="Ettevõtte nimi"/>
    <tableColumn id="3" name="Kontaktisiku nimi"/>
    <tableColumn id="4" name="Aadress"/>
    <tableColumn id="1" name="Aadress 2"/>
    <tableColumn id="5" name="Linn"/>
    <tableColumn id="6" name="Maakond"/>
    <tableColumn id="7" name="Sihtnumber" dataDxfId="2"/>
    <tableColumn id="8" name="Telefon" dataCellStyle="Telefon"/>
    <tableColumn id="10" name="Meiliaadress" dataCellStyle="Hüperlink"/>
    <tableColumn id="11" name="Faks" dataCellStyle="Telefon"/>
  </tableColumns>
  <tableStyleInfo name="Kaubaarve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liendiandmed: ettevõtte nimi, kontaktisiku nimi, aadress, telefoninumber, meiliaadress ja faksinumber.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et-ee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klienditeenindus@meievara.ee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eep@veskipoisid.ee" TargetMode="External"/><Relationship Id="rId1" Type="http://schemas.openxmlformats.org/officeDocument/2006/relationships/hyperlink" Target="mailto:aino@vetevalla.ee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5.7109375" style="1" customWidth="1"/>
    <col min="3" max="3" width="25.7109375" style="1" customWidth="1"/>
    <col min="4" max="4" width="27.140625" style="1" customWidth="1"/>
    <col min="5" max="5" width="15.7109375" style="1" customWidth="1"/>
    <col min="6" max="7" width="18.85546875" style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4"/>
      <c r="B1" s="37" t="s">
        <v>0</v>
      </c>
      <c r="C1" s="38"/>
      <c r="D1" s="12" t="s">
        <v>7</v>
      </c>
      <c r="E1" s="6" t="s">
        <v>9</v>
      </c>
      <c r="F1" s="22">
        <v>1235550123</v>
      </c>
      <c r="G1" s="31" t="s">
        <v>17</v>
      </c>
      <c r="H1" s="32"/>
      <c r="J1" s="26" t="s">
        <v>29</v>
      </c>
    </row>
    <row r="2" spans="1:10" ht="54.95" customHeight="1" x14ac:dyDescent="0.25">
      <c r="B2" s="37"/>
      <c r="C2" s="38"/>
      <c r="D2" s="8" t="s">
        <v>8</v>
      </c>
      <c r="E2" s="9" t="s">
        <v>10</v>
      </c>
      <c r="F2" s="13" t="s">
        <v>15</v>
      </c>
      <c r="G2" s="33" t="s">
        <v>18</v>
      </c>
      <c r="H2" s="33"/>
    </row>
    <row r="3" spans="1:10" ht="30" customHeight="1" x14ac:dyDescent="0.25">
      <c r="B3" s="9" t="s">
        <v>1</v>
      </c>
      <c r="C3" s="15" t="s">
        <v>5</v>
      </c>
      <c r="D3" s="9" t="s">
        <v>9</v>
      </c>
      <c r="E3" s="35" t="str">
        <f>IFERROR(VLOOKUP(ArvesaajaNimi,Kliendiloend[],8,FALSE),"")</f>
        <v>372 111 1111</v>
      </c>
      <c r="F3" s="35"/>
      <c r="G3" s="9" t="s">
        <v>19</v>
      </c>
      <c r="H3" s="16">
        <v>34567</v>
      </c>
    </row>
    <row r="4" spans="1:10" ht="30" customHeight="1" x14ac:dyDescent="0.25">
      <c r="B4" s="34" t="s">
        <v>2</v>
      </c>
      <c r="C4" s="15" t="str">
        <f>IFERROR(VLOOKUP(ArvesaajaNimi,Kliendiloend[],3,FALSE),"")</f>
        <v>Kaldaserva 6</v>
      </c>
      <c r="D4" s="9" t="s">
        <v>10</v>
      </c>
      <c r="E4" s="35" t="str">
        <f>IFERROR(VLOOKUP(ArvesaajaNimi,Kliendiloend[],10,FALSE),"")</f>
        <v>372 333 3333</v>
      </c>
      <c r="F4" s="35"/>
      <c r="G4" s="9" t="s">
        <v>20</v>
      </c>
      <c r="H4" s="17">
        <f ca="1">TODAY()</f>
        <v>43202</v>
      </c>
    </row>
    <row r="5" spans="1:10" ht="30" customHeight="1" x14ac:dyDescent="0.25">
      <c r="B5" s="34"/>
      <c r="C5" s="15" t="str">
        <f>IF(VLOOKUP(ArvesaajaNimi,Kliendiloend[],4,FALSE)&lt;&gt;"",VLOOKUP(ArvesaajaNimi,Kliendiloend[],4,FALSE),IF(VLOOKUP(ArvesaajaNimi,Kliendiloend[],5,FALSE)&lt;&gt;"",CONCATENATE(VLOOKUP(ArvesaajaNimi,Kliendiloend[],5,FALSE),", ",VLOOKUP(ArvesaajaNimi,Kliendiloend[],6,FALSE)," ",VLOOKUP(ArvesaajaNimi,Kliendiloend[],7,FALSE)),CONCATENATE(VLOOKUP(ArvesaajaNimi,Kliendiloend[],6,FALSE)," ",VLOOKUP(ArvesaajaNimi,Kliendiloend[],7,FALSE))))</f>
        <v>Tuba 123</v>
      </c>
      <c r="D5" s="9" t="s">
        <v>11</v>
      </c>
      <c r="E5" s="36" t="str">
        <f>IFERROR(VLOOKUP(ArvesaajaNimi,Kliendiloend[],9,FALSE),"")</f>
        <v>peep@veskipoisid.ee</v>
      </c>
      <c r="F5" s="36"/>
      <c r="G5" s="9" t="s">
        <v>21</v>
      </c>
      <c r="H5" s="15" t="str">
        <f>IFERROR(VLOOKUP(ArvesaajaNimi,Kliendiloend[],2,FALSE),"")</f>
        <v>Peep Vaher</v>
      </c>
    </row>
    <row r="6" spans="1:10" ht="30" customHeight="1" x14ac:dyDescent="0.25">
      <c r="B6" s="34"/>
      <c r="C6" s="15" t="str">
        <f>IF(VLOOKUP(ArvesaajaNimi,Kliendiloend[],4,FALSE)="","",IF(VLOOKUP(ArvesaajaNimi,Kliendiloend[],5,FALSE)&lt;&gt;"",CONCATENATE(VLOOKUP(ArvesaajaNimi,Kliendiloend[],5,FALSE),", ",VLOOKUP(ArvesaajaNimi,Kliendiloend[],6,FALSE)," ",VLOOKUP(ArvesaajaNimi,Kliendiloend[],7,FALSE)),CONCATENATE(VLOOKUP(ArvesaajaNimi,Kliendiloend[],6,FALSE)," ",VLOOKUP(ArvesaajaNimi,Kliendiloend[],7,FALSE))))</f>
        <v>Viljandi, Viljandimaa 12345</v>
      </c>
      <c r="F6" s="3"/>
      <c r="G6" s="4"/>
    </row>
    <row r="7" spans="1:10" ht="30" customHeight="1" x14ac:dyDescent="0.25">
      <c r="B7" s="23" t="s">
        <v>3</v>
      </c>
      <c r="C7" s="21" t="s">
        <v>6</v>
      </c>
      <c r="D7" s="21" t="s">
        <v>12</v>
      </c>
      <c r="E7" s="20" t="s">
        <v>14</v>
      </c>
      <c r="F7" s="20" t="s">
        <v>16</v>
      </c>
      <c r="G7" s="20" t="s">
        <v>22</v>
      </c>
      <c r="H7" s="20" t="s">
        <v>28</v>
      </c>
    </row>
    <row r="8" spans="1:10" ht="30" customHeight="1" x14ac:dyDescent="0.25">
      <c r="B8" s="24">
        <f ca="1">TODAY()</f>
        <v>43202</v>
      </c>
      <c r="C8" s="23">
        <v>789807</v>
      </c>
      <c r="D8" s="23" t="s">
        <v>13</v>
      </c>
      <c r="E8" s="27">
        <v>4</v>
      </c>
      <c r="F8" s="28">
        <v>10</v>
      </c>
      <c r="G8" s="28">
        <v>2</v>
      </c>
      <c r="H8" s="39">
        <f>IF(AND(Arveüksused[[#This Row],[Kogus]]&lt;&gt;"",Arveüksused[[#This Row],[Ühiku hind]]&lt;&gt;""),(Arveüksused[[#This Row],[Kogus]]*Arveüksused[[#This Row],[Ühiku hind]])-Arveüksused[[#This Row],[Hinnaaland]],"")</f>
        <v>38</v>
      </c>
    </row>
    <row r="9" spans="1:10" ht="30" customHeight="1" x14ac:dyDescent="0.25">
      <c r="B9" s="24"/>
      <c r="C9" s="23"/>
      <c r="D9" s="23"/>
      <c r="E9" s="27"/>
      <c r="F9" s="28"/>
      <c r="G9" s="28"/>
      <c r="H9" s="39" t="str">
        <f>IF(AND(Arveüksused[[#This Row],[Kogus]]&lt;&gt;"",Arveüksused[[#This Row],[Ühiku hind]]&lt;&gt;""),(Arveüksused[[#This Row],[Kogus]]*Arveüksused[[#This Row],[Ühiku hind]])-Arveüksused[[#This Row],[Hinnaaland]],"")</f>
        <v/>
      </c>
    </row>
    <row r="10" spans="1:10" ht="30" customHeight="1" x14ac:dyDescent="0.25">
      <c r="B10" s="24"/>
      <c r="C10" s="23"/>
      <c r="D10" s="23"/>
      <c r="E10" s="27"/>
      <c r="F10" s="28"/>
      <c r="G10" s="28"/>
      <c r="H10" s="39" t="str">
        <f>IF(AND(Arveüksused[[#This Row],[Kogus]]&lt;&gt;"",Arveüksused[[#This Row],[Ühiku hind]]&lt;&gt;""),(Arveüksused[[#This Row],[Kogus]]*Arveüksused[[#This Row],[Ühiku hind]])-Arveüksused[[#This Row],[Hinnaaland]],"")</f>
        <v/>
      </c>
    </row>
    <row r="11" spans="1:10" ht="30" customHeight="1" x14ac:dyDescent="0.25">
      <c r="B11" s="24"/>
      <c r="C11" s="23"/>
      <c r="D11" s="23"/>
      <c r="E11" s="27"/>
      <c r="F11" s="28"/>
      <c r="G11" s="28"/>
      <c r="H11" s="39" t="str">
        <f>IF(AND(Arveüksused[[#This Row],[Kogus]]&lt;&gt;"",Arveüksused[[#This Row],[Ühiku hind]]&lt;&gt;""),(Arveüksused[[#This Row],[Kogus]]*Arveüksused[[#This Row],[Ühiku hind]])-Arveüksused[[#This Row],[Hinnaaland]],"")</f>
        <v/>
      </c>
    </row>
    <row r="12" spans="1:10" ht="30" customHeight="1" x14ac:dyDescent="0.25">
      <c r="B12" s="24"/>
      <c r="C12" s="23"/>
      <c r="D12" s="23"/>
      <c r="E12" s="27"/>
      <c r="F12" s="28"/>
      <c r="G12" s="28"/>
      <c r="H12" s="39" t="str">
        <f>IF(AND(Arveüksused[[#This Row],[Kogus]]&lt;&gt;"",Arveüksused[[#This Row],[Ühiku hind]]&lt;&gt;""),(Arveüksused[[#This Row],[Kogus]]*Arveüksused[[#This Row],[Ühiku hind]])-Arveüksused[[#This Row],[Hinnaaland]],"")</f>
        <v/>
      </c>
    </row>
    <row r="13" spans="1:10" ht="30" customHeight="1" x14ac:dyDescent="0.25">
      <c r="B13" s="5"/>
      <c r="C13" s="5"/>
      <c r="D13" s="5"/>
      <c r="E13" s="5"/>
      <c r="F13" s="5"/>
      <c r="G13" s="10" t="s">
        <v>23</v>
      </c>
      <c r="H13" s="19">
        <f>SUM(Arveüksused[Kokku])</f>
        <v>38</v>
      </c>
    </row>
    <row r="14" spans="1:10" ht="30" customHeight="1" x14ac:dyDescent="0.25">
      <c r="B14" s="5"/>
      <c r="C14" s="5"/>
      <c r="D14" s="5"/>
      <c r="E14" s="5"/>
      <c r="F14" s="5"/>
      <c r="G14" s="10" t="s">
        <v>24</v>
      </c>
      <c r="H14" s="18">
        <v>8.8999999999999996E-2</v>
      </c>
    </row>
    <row r="15" spans="1:10" ht="30" customHeight="1" x14ac:dyDescent="0.25">
      <c r="B15" s="5"/>
      <c r="C15" s="5"/>
      <c r="D15" s="5"/>
      <c r="E15" s="5"/>
      <c r="F15" s="5"/>
      <c r="G15" s="10" t="s">
        <v>25</v>
      </c>
      <c r="H15" s="19">
        <f>ArveVahesumma*Käibemaksumäär</f>
        <v>3.3819999999999997</v>
      </c>
    </row>
    <row r="16" spans="1:10" ht="30" customHeight="1" x14ac:dyDescent="0.25">
      <c r="B16" s="5"/>
      <c r="C16" s="5"/>
      <c r="D16" s="5"/>
      <c r="E16" s="5"/>
      <c r="F16" s="5"/>
      <c r="G16" s="10" t="s">
        <v>26</v>
      </c>
      <c r="H16" s="19">
        <v>5</v>
      </c>
    </row>
    <row r="17" spans="2:9" ht="30" customHeight="1" x14ac:dyDescent="0.25">
      <c r="B17" s="30" t="str">
        <f>"TŠEKI ALUSEL MAKSTAKSE RAHA ETTEVÕTTELE "&amp;UPPER(EttevõtteNimi)&amp;"."</f>
        <v>TŠEKI ALUSEL MAKSTAKSE RAHA ETTEVÕTTELE AS MEIE VARA.</v>
      </c>
      <c r="C17" s="30"/>
      <c r="D17" s="30"/>
      <c r="E17" s="30"/>
      <c r="F17" s="30"/>
      <c r="G17" s="10" t="s">
        <v>27</v>
      </c>
      <c r="H17" s="19">
        <v>0</v>
      </c>
    </row>
    <row r="18" spans="2:9" ht="30" customHeight="1" x14ac:dyDescent="0.25">
      <c r="B18" s="30" t="s">
        <v>4</v>
      </c>
      <c r="C18" s="30"/>
      <c r="D18" s="30"/>
      <c r="E18" s="30"/>
      <c r="F18" s="30"/>
      <c r="G18" s="10" t="s">
        <v>28</v>
      </c>
      <c r="H18" s="19">
        <f>ArveVahesumma+Käibemaks+Saatekulud-Ettemaks</f>
        <v>46.381999999999998</v>
      </c>
      <c r="I18" s="1"/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0" priority="1">
      <formula>$E$5&lt;&gt;""</formula>
    </cfRule>
  </conditionalFormatting>
  <dataValidations xWindow="956" yWindow="463" count="50">
    <dataValidation type="list" allowBlank="1" showInputMessage="1" prompt="Valige selles lahtris kliendi nimi. Vajutage ripploendi avamiseks klahvikombinatsiooni ALT+allanool ja seejärel valimiseks sisestusklahvi (ENTER). Loendis olevate valikute täiendamiseks lisage töölehele „Kliendid“ rohkem kliente." sqref="C3">
      <formula1>Kliendiotsing</formula1>
    </dataValidation>
    <dataValidation allowBlank="1" showInputMessage="1" showErrorMessage="1" prompt="Sisestage sellesse lahtrisse arve koostanud ettevõtte aadress." sqref="D1"/>
    <dataValidation allowBlank="1" showInputMessage="1" showErrorMessage="1" prompt="Sisestage sellesse lahtrisse linn, maakond ja sihtnumber." sqref="D2"/>
    <dataValidation allowBlank="1" showInputMessage="1" showErrorMessage="1" prompt="Sisestage sellesse lahtrisse arve koostanud ettevõtte telefoninumber." sqref="F1"/>
    <dataValidation allowBlank="1" showInputMessage="1" showErrorMessage="1" prompt="Sisestage sellesse lahtrisse arve koostanud ettevõtte faksinumber." sqref="F2"/>
    <dataValidation allowBlank="1" showInputMessage="1" showErrorMessage="1" prompt="Sisestage sellesse lahtrisse arve koostanud ettevõtte meiliaadress." sqref="G1"/>
    <dataValidation allowBlank="1" showInputMessage="1" showErrorMessage="1" prompt="Sisestage sellesse lahtrisse arve koostanud ettevõtte veebisait." sqref="G2:H2"/>
    <dataValidation allowBlank="1" showInputMessage="1" showErrorMessage="1" prompt="Ridadel 3–6 olevad arvesaaja andmed värskendatakse paremal asuvas lahtris tehtud valiku põhjal automaatselt. Sisestage lahtritesse H3 ja H4 arve number ning arve kuupäev." sqref="B3"/>
    <dataValidation allowBlank="1" showInputMessage="1" showErrorMessage="1" prompt="Paremal asuvas lahtris värskendatakse kliendi telefoninumber automaatselt." sqref="D3"/>
    <dataValidation allowBlank="1" showInputMessage="1" showErrorMessage="1" prompt="Selles lahtris olev kliendi telefoninumber värskendatakse automaatselt. " sqref="E3"/>
    <dataValidation allowBlank="1" showInputMessage="1" showErrorMessage="1" prompt="Paremal asuvas lahtris värskendatakse kliendi faksinumber automaatselt." sqref="D4"/>
    <dataValidation allowBlank="1" showInputMessage="1" showErrorMessage="1" prompt="Selles lahtris olev kliendi faksinumber värskendatakse automaatselt." sqref="E4"/>
    <dataValidation allowBlank="1" showInputMessage="1" showErrorMessage="1" prompt="Paremal asuvas lahtris värskendatakse kliendi meiliaadress automaatselt." sqref="D5"/>
    <dataValidation allowBlank="1" showInputMessage="1" showErrorMessage="1" prompt="Sisestage paremal asuvasse lahtrisse arve number." sqref="G3"/>
    <dataValidation allowBlank="1" showInputMessage="1" showErrorMessage="1" prompt="Sisestage sellesse lahtrisse arve number." sqref="H3"/>
    <dataValidation allowBlank="1" showInputMessage="1" showErrorMessage="1" prompt="Sisestage paremal asuvasse lahtrisse arve kuupäev." sqref="G4"/>
    <dataValidation allowBlank="1" showInputMessage="1" showErrorMessage="1" prompt="Sisestage sellesse lahtrisse arve kuupäev." sqref="H4"/>
    <dataValidation allowBlank="1" showInputMessage="1" showErrorMessage="1" prompt="Paremal asuvas lahtris värskendatakse kliendi kontaktisiku nimi automaatselt. " sqref="G5"/>
    <dataValidation allowBlank="1" showInputMessage="1" showErrorMessage="1" prompt="Selles lahtris olev kliendi kontaktisiku nimi värskendatakse automaatselt." sqref="H5"/>
    <dataValidation allowBlank="1" showInputMessage="1" showErrorMessage="1" prompt="Sellesse veergu selle päiselahtri alla sisestage kuupäev." sqref="B7"/>
    <dataValidation allowBlank="1" showInputMessage="1" showErrorMessage="1" prompt="Sellesse veergu selle päiselahtri alla sisestage üksuse number." sqref="C7"/>
    <dataValidation allowBlank="1" showInputMessage="1" showErrorMessage="1" prompt="Sellesse veergu selle päiselahtri alla sisestage üksuse kirjeldus." sqref="D7"/>
    <dataValidation allowBlank="1" showInputMessage="1" showErrorMessage="1" prompt="Sellesse veergu selle päiselahtri alla sisestage kogus." sqref="E7"/>
    <dataValidation allowBlank="1" showInputMessage="1" showErrorMessage="1" prompt="Sellesse veergu selle päiselahtri alla sisestage ühikuhind." sqref="F7"/>
    <dataValidation allowBlank="1" showInputMessage="1" showErrorMessage="1" prompt="Sellesse veergu selle päiselahtri alla sisestage hinnaaland." sqref="G7"/>
    <dataValidation allowBlank="1" showInputMessage="1" showErrorMessage="1" prompt="Selles tulbas selle päiselahtri all arvutatakse summa automaatselt." sqref="H7"/>
    <dataValidation allowBlank="1" showInputMessage="1" showErrorMessage="1" prompt="Paremal asuvas lahtris arvutatakse vahesumma automaatselt." sqref="G13"/>
    <dataValidation allowBlank="1" showInputMessage="1" showErrorMessage="1" prompt="Selles lahtris arvutatakse vahesumma automaatselt." sqref="H13"/>
    <dataValidation allowBlank="1" showInputMessage="1" showErrorMessage="1" prompt="Sisestage paremal asuvasse lahtrisse maksumäär." sqref="G14"/>
    <dataValidation allowBlank="1" showInputMessage="1" showErrorMessage="1" prompt="Sisestage sellesse lahtrisse maksumäär." sqref="H14"/>
    <dataValidation allowBlank="1" showInputMessage="1" showErrorMessage="1" prompt="Paremal asuvas lahtris arvutatakse käibemaks automaatselt." sqref="G15"/>
    <dataValidation allowBlank="1" showInputMessage="1" showErrorMessage="1" prompt="Selles lahtris arvutatakse käibemaks automaatselt." sqref="H15"/>
    <dataValidation allowBlank="1" showInputMessage="1" showErrorMessage="1" prompt="Sisestage paremal asuvasse lahtrisse saatmistasu." sqref="G16"/>
    <dataValidation allowBlank="1" showInputMessage="1" showErrorMessage="1" prompt="Sisestage sellesse lahtrisse saatmistasu." sqref="H16"/>
    <dataValidation allowBlank="1" showInputMessage="1" showErrorMessage="1" prompt="Sisestage paremal asuvasse lahtrisse saadud ettemaks." sqref="G17"/>
    <dataValidation allowBlank="1" showInputMessage="1" showErrorMessage="1" prompt="Sisestage sellesse lahtrisse saadud ettemaks." sqref="H17"/>
    <dataValidation allowBlank="1" showInputMessage="1" showErrorMessage="1" prompt="Paremal asuvas lahtris arvutatakse kogusumma automaatselt." sqref="G18"/>
    <dataValidation allowBlank="1" showInputMessage="1" showErrorMessage="1" prompt="Selles lahtris arvutatakse kogusumma automaatselt." sqref="H18"/>
    <dataValidation allowBlank="1" showInputMessage="1" showErrorMessage="1" prompt="Sellesse lahtrisse lisatakse automaatselt ettevõtte nimi." sqref="B17:F17"/>
    <dataValidation allowBlank="1" showInputMessage="1" showErrorMessage="1" prompt="Sisestage selle lahtri teksti maksetähtajani jäänud päevade arv ja viiviseintressi protsent. Vaikemallis esitatakse näidisandmed." sqref="B18:F18"/>
    <dataValidation allowBlank="1" showInputMessage="1" showErrorMessage="1" prompt="Selles lahtris värskendatakse kliendi aadress automaatselt." sqref="C4"/>
    <dataValidation allowBlank="1" showInputMessage="1" showErrorMessage="1" prompt="Selles lahtris värskendatakse kliendi aadressi teine rida automaatselt." sqref="C5"/>
    <dataValidation allowBlank="1" showInputMessage="1" showErrorMessage="1" prompt="Selles lahtris värskendatakse kliendi linn, maakond ja sihtnumber automaatselt." sqref="C6"/>
    <dataValidation allowBlank="1" showInputMessage="1" showErrorMessage="1" prompt="Selles lahtris värskendatakse kliendi meiliaadress automaatselt." sqref="E5"/>
    <dataValidation allowBlank="1" showInputMessage="1" showErrorMessage="1" prompt="Selles töövihikus saate luua kaubaarve. Sisestage ettevõtte andmed sellele töölehele ja kliendiandmed töölehele „Kliendid“. Töölehele „Kliendid“ liikumiseks valige lahter J1." sqref="A1"/>
    <dataValidation allowBlank="1" showInputMessage="1" showErrorMessage="1" prompt="Sisestage paremal asuvasse lahtrisse arve koostanud ettevõtte telefoninumber." sqref="E1"/>
    <dataValidation allowBlank="1" showInputMessage="1" showErrorMessage="1" prompt="Sisestage paremal asuvasse lahtrisse arve koostanud ettevõtte faksinumber." sqref="E2"/>
    <dataValidation allowBlank="1" showInputMessage="1" showErrorMessage="1" prompt="Lahtrites C3–C6 värskendatakse kliendi aadress automaatselt." sqref="B4:B6"/>
    <dataValidation allowBlank="1" showInputMessage="1" showErrorMessage="1" prompt="Sisestage sellesse lahtrisse arve koostanud ettevõtte nimi. Sisestage lahtritesse D1–G2 arve koostanud ettevõtte andmed ja lahtritesse B3–H5 arveldusandmed. Sisestage tabelisse alates lahtrist B7 arve üksikasjad." sqref="B1:C2"/>
    <dataValidation allowBlank="1" showInputMessage="1" showErrorMessage="1" prompt="Töölehele „Kliendid“ viiv navigeerimislink. Seda lahtrit ei prindita." sqref="J1"/>
  </dataValidations>
  <hyperlinks>
    <hyperlink ref="G1" r:id="rId1"/>
    <hyperlink ref="G2" r:id="rId2"/>
    <hyperlink ref="G2:H2" r:id="rId3" tooltip="Valige selle veebisaidi kuvamiseks." display="www.meievara.ee"/>
    <hyperlink ref="J1" location="Customers!A1" tooltip="Valige töölehele „Kliendid“ liikumiseks." display="Kliendid"/>
  </hyperlinks>
  <printOptions horizontalCentered="1"/>
  <pageMargins left="0.25" right="0.25" top="0.75" bottom="0.75" header="0.3" footer="0.3"/>
  <pageSetup paperSize="9" fitToHeight="0" orientation="portrait" horizontalDpi="300" verticalDpi="300" r:id="rId4"/>
  <headerFooter differentFirst="1">
    <oddFooter>Page &amp;P of &amp;N</oddFooter>
  </headerFooter>
  <ignoredErrors>
    <ignoredError sqref="F2" numberStoredAsText="1"/>
  </ignoredError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4.85546875" customWidth="1"/>
    <col min="9" max="9" width="14.140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5"/>
      <c r="B1" s="7" t="s">
        <v>29</v>
      </c>
      <c r="C1" s="5"/>
      <c r="D1" s="5"/>
      <c r="E1" s="5"/>
      <c r="F1" s="5"/>
      <c r="G1" s="5"/>
      <c r="H1" s="5"/>
      <c r="I1" s="5"/>
      <c r="J1" s="5"/>
      <c r="K1" s="5"/>
      <c r="M1" s="25" t="s">
        <v>57</v>
      </c>
    </row>
    <row r="2" spans="1:13" ht="30" customHeight="1" x14ac:dyDescent="0.25">
      <c r="A2" s="5"/>
      <c r="B2" s="5" t="s">
        <v>30</v>
      </c>
      <c r="C2" s="5" t="s">
        <v>32</v>
      </c>
      <c r="D2" s="5" t="s">
        <v>35</v>
      </c>
      <c r="E2" s="5" t="s">
        <v>38</v>
      </c>
      <c r="F2" s="5" t="s">
        <v>40</v>
      </c>
      <c r="G2" s="5" t="s">
        <v>43</v>
      </c>
      <c r="H2" s="5" t="s">
        <v>46</v>
      </c>
      <c r="I2" s="5" t="s">
        <v>48</v>
      </c>
      <c r="J2" s="5" t="s">
        <v>51</v>
      </c>
      <c r="K2" s="5" t="s">
        <v>54</v>
      </c>
    </row>
    <row r="3" spans="1:13" ht="30" customHeight="1" x14ac:dyDescent="0.25">
      <c r="A3" s="5"/>
      <c r="B3" s="2" t="s">
        <v>5</v>
      </c>
      <c r="C3" s="2" t="s">
        <v>33</v>
      </c>
      <c r="D3" s="2" t="s">
        <v>36</v>
      </c>
      <c r="E3" s="2" t="s">
        <v>39</v>
      </c>
      <c r="F3" s="2" t="s">
        <v>41</v>
      </c>
      <c r="G3" s="2" t="s">
        <v>44</v>
      </c>
      <c r="H3" s="11">
        <v>12345</v>
      </c>
      <c r="I3" s="29" t="s">
        <v>49</v>
      </c>
      <c r="J3" s="40" t="s">
        <v>52</v>
      </c>
      <c r="K3" s="29" t="s">
        <v>55</v>
      </c>
    </row>
    <row r="4" spans="1:13" ht="30" customHeight="1" x14ac:dyDescent="0.25">
      <c r="A4" s="5"/>
      <c r="B4" s="2" t="s">
        <v>31</v>
      </c>
      <c r="C4" s="2" t="s">
        <v>34</v>
      </c>
      <c r="D4" s="2" t="s">
        <v>37</v>
      </c>
      <c r="E4" s="2"/>
      <c r="F4" s="2" t="s">
        <v>42</v>
      </c>
      <c r="G4" s="2" t="s">
        <v>45</v>
      </c>
      <c r="H4" s="11" t="s">
        <v>47</v>
      </c>
      <c r="I4" s="29" t="s">
        <v>50</v>
      </c>
      <c r="J4" s="40" t="s">
        <v>53</v>
      </c>
      <c r="K4" s="29" t="s">
        <v>56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Sellele töölehele saate sisestada klientide andmed. Sisestatud kliendiandmeid kasutatakse töölehel „Kaubaarve“. Töölehele „Kaubaarve“ liikumiseks valige lahter M1." sqref="A1"/>
    <dataValidation allowBlank="1" showInputMessage="1" showErrorMessage="1" prompt="Siin lahtris on selle töölehe pealkiri." sqref="B1"/>
    <dataValidation allowBlank="1" showInputMessage="1" showErrorMessage="1" prompt="Sellesse veergu selle päiselahtri alla sisestage ettevõtte nimi. Kindlate kirjete otsimiseks kasutage päisefiltreid." sqref="B2"/>
    <dataValidation allowBlank="1" showInputMessage="1" showErrorMessage="1" prompt="Sellesse veergu selle päiselahtri alla sisestage kontaktisiku nimi." sqref="C2"/>
    <dataValidation allowBlank="1" showInputMessage="1" showErrorMessage="1" prompt="Sellesse veergu selle päiselahtri alla sisestage aadress." sqref="D2"/>
    <dataValidation allowBlank="1" showInputMessage="1" showErrorMessage="1" prompt="Sellesse veergu selle päiselahtri alla sisestage aadressi teine rida." sqref="E2"/>
    <dataValidation allowBlank="1" showInputMessage="1" showErrorMessage="1" prompt="Sellesse veergu selle päiselahtri alla sisestage linn." sqref="F2"/>
    <dataValidation allowBlank="1" showInputMessage="1" showErrorMessage="1" prompt="Sellesse veergu selle päiselahtri alla sisestage maakond." sqref="G2"/>
    <dataValidation allowBlank="1" showInputMessage="1" showErrorMessage="1" prompt="Sellesse veergu selle päiselahtri alla sisestage sihtnumber." sqref="H2"/>
    <dataValidation allowBlank="1" showInputMessage="1" showErrorMessage="1" prompt="Sellesse veergu selle pealkirja alla sisestage telefoninumber." sqref="I2"/>
    <dataValidation allowBlank="1" showInputMessage="1" showErrorMessage="1" prompt="Sellesse veergu selle päiselahtri alla sisestage meiliaadress." sqref="J2"/>
    <dataValidation allowBlank="1" showInputMessage="1" showErrorMessage="1" prompt="Sellesse veergu selle päiselahtri alla sisestage faksinumber." sqref="K2"/>
    <dataValidation allowBlank="1" showInputMessage="1" showErrorMessage="1" prompt="Töölehele „Kaubaarve“ viiv navigeerimislink. Seda lahtrit ei prindita." sqref="M1"/>
  </dataValidations>
  <hyperlinks>
    <hyperlink ref="J4" r:id="rId1"/>
    <hyperlink ref="J3" r:id="rId2"/>
    <hyperlink ref="M1" location="'Commercial Invoice'!A1" tooltip="Valige töölehele „Kaubaarve“ liikumiseks." display="Kaubaarve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H4:I4 I3 K3:K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18</vt:i4>
      </vt:variant>
    </vt:vector>
  </HeadingPairs>
  <TitlesOfParts>
    <vt:vector size="20" baseType="lpstr">
      <vt:lpstr>Kaubaarve</vt:lpstr>
      <vt:lpstr>Kliendid</vt:lpstr>
      <vt:lpstr>ArvesaajaNimi</vt:lpstr>
      <vt:lpstr>ArveVahesumma</vt:lpstr>
      <vt:lpstr>Ettemaks</vt:lpstr>
      <vt:lpstr>EttevõtteNimi</vt:lpstr>
      <vt:lpstr>Kliendiotsing</vt:lpstr>
      <vt:lpstr>Käibemaks</vt:lpstr>
      <vt:lpstr>Käibemaksumäär</vt:lpstr>
      <vt:lpstr>Pealkiri2</vt:lpstr>
      <vt:lpstr>Kaubaarve!Prindiala</vt:lpstr>
      <vt:lpstr>Kliendid!Prindiala</vt:lpstr>
      <vt:lpstr>Kaubaarve!Prinditiitlid</vt:lpstr>
      <vt:lpstr>Kliendid!Prinditiitlid</vt:lpstr>
      <vt:lpstr>ReaPealkirjaala1..C6</vt:lpstr>
      <vt:lpstr>ReaPealkirjaala2..E5</vt:lpstr>
      <vt:lpstr>ReaPealkirjaala3..H5</vt:lpstr>
      <vt:lpstr>ReaPealkirjaala4..H20</vt:lpstr>
      <vt:lpstr>Saatekulud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2018-04-12T02:43:17Z</dcterms:modified>
</cp:coreProperties>
</file>