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0" yWindow="2835" windowWidth="14400" windowHeight="7365"/>
  </bookViews>
  <sheets>
    <sheet name="Inicio" sheetId="2" r:id="rId1"/>
    <sheet name="Presupuesto mensual persona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l="1"/>
  <c r="E16" i="1"/>
  <c r="E17" i="1"/>
  <c r="E18" i="1"/>
  <c r="E19" i="1"/>
  <c r="E20" i="1"/>
  <c r="E21" i="1"/>
  <c r="E22" i="1"/>
  <c r="E23" i="1"/>
  <c r="E24" i="1"/>
  <c r="C12" i="1"/>
  <c r="C7" i="1"/>
  <c r="J63" i="1"/>
  <c r="J61" i="1"/>
  <c r="J55" i="1"/>
  <c r="J56" i="1"/>
  <c r="J57" i="1"/>
  <c r="J58" i="1"/>
  <c r="J49" i="1"/>
  <c r="J50" i="1"/>
  <c r="J51" i="1"/>
  <c r="J43" i="1"/>
  <c r="J44" i="1"/>
  <c r="J46" i="1" s="1"/>
  <c r="J45" i="1"/>
  <c r="J36" i="1"/>
  <c r="J37" i="1"/>
  <c r="J38" i="1"/>
  <c r="J39" i="1"/>
  <c r="J27" i="1"/>
  <c r="J28" i="1"/>
  <c r="J29" i="1"/>
  <c r="J30" i="1"/>
  <c r="J31" i="1"/>
  <c r="J32" i="1"/>
  <c r="J15" i="1"/>
  <c r="J16" i="1"/>
  <c r="J17" i="1"/>
  <c r="J18" i="1"/>
  <c r="J19" i="1"/>
  <c r="J20" i="1"/>
  <c r="J21" i="1"/>
  <c r="J22" i="1"/>
  <c r="J23" i="1"/>
  <c r="E59" i="1"/>
  <c r="E60" i="1"/>
  <c r="E61" i="1"/>
  <c r="E66" i="1" s="1"/>
  <c r="E62" i="1"/>
  <c r="E63" i="1"/>
  <c r="E64" i="1"/>
  <c r="E65" i="1"/>
  <c r="E51" i="1"/>
  <c r="E52" i="1"/>
  <c r="E53" i="1"/>
  <c r="E54" i="1"/>
  <c r="E56" i="1" s="1"/>
  <c r="E55" i="1"/>
  <c r="E45" i="1"/>
  <c r="E46" i="1"/>
  <c r="E47" i="1"/>
  <c r="E38" i="1"/>
  <c r="E39" i="1"/>
  <c r="E40" i="1"/>
  <c r="E41" i="1"/>
  <c r="E28" i="1"/>
  <c r="E29" i="1"/>
  <c r="E30" i="1"/>
  <c r="E31" i="1"/>
  <c r="E32" i="1"/>
  <c r="E33" i="1"/>
  <c r="E34" i="1"/>
  <c r="J33" i="1"/>
  <c r="H4" i="1"/>
  <c r="E48" i="1"/>
  <c r="J65" i="1"/>
  <c r="E42" i="1"/>
  <c r="E35" i="1"/>
  <c r="E25" i="1" l="1"/>
  <c r="J52" i="1"/>
  <c r="J59" i="1"/>
  <c r="H6" i="1"/>
  <c r="H8" i="1" s="1"/>
  <c r="J24" i="1"/>
  <c r="J40" i="1"/>
</calcChain>
</file>

<file path=xl/sharedStrings.xml><?xml version="1.0" encoding="utf-8"?>
<sst xmlns="http://schemas.openxmlformats.org/spreadsheetml/2006/main" count="159" uniqueCount="97">
  <si>
    <t>Información sobre esta plantilla</t>
  </si>
  <si>
    <t>Usa esta hoja de cálculo de presupuesto mensual personal para realizar un seguimiento de tus ingresos mensuales previstos y reales, así como de tus gastos mensuales previstos y reales.</t>
  </si>
  <si>
    <t>Escribe los gastos realizados divididos en diferentes categorías en las tablas correspondientes.</t>
  </si>
  <si>
    <t>El saldo previsto, el saldo real y la diferencia se calculan automáticamente.</t>
  </si>
  <si>
    <t>Nota: </t>
  </si>
  <si>
    <t>Se facilitan instrucciones adicionales en la columna A de la hoja de cálculo PRESUPUESTO MENSUAL PERSONAL. Este texto se ocultó a propósito. Para eliminar el texto, selecciona la columna A y, a continuación, ELIMINAR. Para mostrar el texto, selecciona la columna A y, a continuación, cambia el color de fuente.</t>
  </si>
  <si>
    <t>Para obtener más información sobre las tablas de la hoja de cálculo, presiona las teclas MAYÚS y F10 dentro de una tabla, selecciona la opción TABLA y, a continuación, TEXTO ALTERNATIVO.</t>
  </si>
  <si>
    <t>Crea un presupuesto mensual personal en esta hoja de cálculo. Encontrarás instrucciones útiles sobre cómo usar esta hoja de cálculo en las celdas de esta columna. Presiona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</si>
  <si>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</si>
  <si>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</si>
  <si>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El saldo previsto se calcula automáticamente en la celda H4; el saldo real, en la H6; y la diferencia, en la celda H8. La instrucción siguiente se encuentra en la celda A9.</t>
  </si>
  <si>
    <t>La etiqueta Ingresos mensuales reales se encuentra en la celda de la derecha. Escribe el Ingreso 1 en la celda C10 y el Ingreso adicional en la C11 para calcular el total de ingresos mensuales en la celda C12. La instrucción siguiente se encuentra en la celda A14.</t>
  </si>
  <si>
    <t>Escribe la información en la tabla Alojamiento, empezando por la celda de la derecha y en la tabla Entretenimiento, empezando por la celda G14. La instrucción siguiente se encuentra en la celda A27.</t>
  </si>
  <si>
    <t>Escribe la información en la tabla Transporte, empezando por la celda de la derecha y en la tabla Préstamos, empezando por la celda G26. La instrucción siguiente se encuentra en la celda A37.</t>
  </si>
  <si>
    <t>Escribe la información en la tabla Seguro, empezando por la celda de la derecha y en la tabla Impuestos, empezando por la celda G35. La instrucción siguiente se encuentra en la celda A44.</t>
  </si>
  <si>
    <t>Escribe la información en la tabla Comida, empezando por la celda de la derecha y en la tabla Ahorros, empezando por la celda G42. La instrucción siguiente se encuentra en la celda A50.</t>
  </si>
  <si>
    <t>Escribe la información en la tabla Mascotas, empezando por la celda de la derecha y en la tabla Regalos, empezando por la celda G48. La instrucción siguiente se encuentra en la celda A58.</t>
  </si>
  <si>
    <t>Escribe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</si>
  <si>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</si>
  <si>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Ingresos mensuales previstos</t>
  </si>
  <si>
    <t>Ingreso 1</t>
  </si>
  <si>
    <t>Ingresos adicionales</t>
  </si>
  <si>
    <t>Total de ingresos mensuales</t>
  </si>
  <si>
    <t>Ingresos mensuales reales</t>
  </si>
  <si>
    <t>ALOJAMIENTO</t>
  </si>
  <si>
    <t>Hipoteca o alquiler</t>
  </si>
  <si>
    <t>Teléfono</t>
  </si>
  <si>
    <t>Electricidad</t>
  </si>
  <si>
    <t>Gas</t>
  </si>
  <si>
    <t>Agua y alcantarillado</t>
  </si>
  <si>
    <t>Televisión por cable</t>
  </si>
  <si>
    <t>Recogida de residuos</t>
  </si>
  <si>
    <t>Mantenimiento o reparaciones</t>
  </si>
  <si>
    <t>Suministros</t>
  </si>
  <si>
    <t>Otros</t>
  </si>
  <si>
    <t>Subtotal</t>
  </si>
  <si>
    <t>TRANSPORTE</t>
  </si>
  <si>
    <t>Pago del vehículo</t>
  </si>
  <si>
    <t>Gastos de taxi o bus</t>
  </si>
  <si>
    <t>Seguro</t>
  </si>
  <si>
    <t>Licencias</t>
  </si>
  <si>
    <t>Combustible</t>
  </si>
  <si>
    <t>Mantenimiento</t>
  </si>
  <si>
    <t>SEGURO</t>
  </si>
  <si>
    <t>Hogar</t>
  </si>
  <si>
    <t>Salud</t>
  </si>
  <si>
    <t>Vida</t>
  </si>
  <si>
    <t>COMIDA</t>
  </si>
  <si>
    <t>Alimentos</t>
  </si>
  <si>
    <t>Restaurantes</t>
  </si>
  <si>
    <t>MASCOTAS</t>
  </si>
  <si>
    <t>Comida</t>
  </si>
  <si>
    <t>Médicos</t>
  </si>
  <si>
    <t>Limpieza</t>
  </si>
  <si>
    <t>Juguetes</t>
  </si>
  <si>
    <t>CUIDADO PERSONAL</t>
  </si>
  <si>
    <t>Pelo y uñas</t>
  </si>
  <si>
    <t>Ropa</t>
  </si>
  <si>
    <t>Tintorería</t>
  </si>
  <si>
    <t>Gimnasio</t>
  </si>
  <si>
    <t>Tasas o cuotas de la organización</t>
  </si>
  <si>
    <t>Presupuesto mensual personal</t>
  </si>
  <si>
    <t>Costo previsto</t>
  </si>
  <si>
    <t>Costo real</t>
  </si>
  <si>
    <t>Saldo previsto
(Ingresos previstos menos gastos)</t>
  </si>
  <si>
    <t>Saldo real
(Ingresos reales menos gastos)</t>
  </si>
  <si>
    <t>Diferencia
(Real menos previsto)</t>
  </si>
  <si>
    <t>Diferencia</t>
  </si>
  <si>
    <t>ENTRETENIMIENTO</t>
  </si>
  <si>
    <t>Video y DVD</t>
  </si>
  <si>
    <t>CD</t>
  </si>
  <si>
    <t>Películas</t>
  </si>
  <si>
    <t>Conciertos</t>
  </si>
  <si>
    <t>Eventos deportivos</t>
  </si>
  <si>
    <t>Teatro</t>
  </si>
  <si>
    <t>PRÉSTAMOS</t>
  </si>
  <si>
    <t>Personal</t>
  </si>
  <si>
    <t>Estudiante</t>
  </si>
  <si>
    <t>Tarjeta de crédito</t>
  </si>
  <si>
    <t>IMPUESTOS</t>
  </si>
  <si>
    <t>Federales</t>
  </si>
  <si>
    <t>Estatales</t>
  </si>
  <si>
    <t>Locales</t>
  </si>
  <si>
    <t>AHORROS O INVERSIONES</t>
  </si>
  <si>
    <t>Cuenta de jubilación</t>
  </si>
  <si>
    <t>Cuenta de inversión</t>
  </si>
  <si>
    <t>REGALOS Y DONACIONES</t>
  </si>
  <si>
    <t>Organización benéfica 1</t>
  </si>
  <si>
    <t>Organización benéfica 2</t>
  </si>
  <si>
    <t>Organización benéfica 3</t>
  </si>
  <si>
    <t>LEGAL</t>
  </si>
  <si>
    <t>Abogados</t>
  </si>
  <si>
    <t>Pensión alimenticia</t>
  </si>
  <si>
    <t>Pagos por retención o fallo</t>
  </si>
  <si>
    <t>Costo estimado total</t>
  </si>
  <si>
    <t>Costo real total</t>
  </si>
  <si>
    <t>Diferencia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</si>
</sst>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lt;=9999999]###\-####;\(###\)\ ###\-####"/>
    <numFmt numFmtId="167" formatCode="_-* #,##0.00\ &quot;€&quot;_-;\-* #,##0.00\ &quot;€&quot;_-;_-* &quot;-&quot;??\ &quot;€&quot;_-;_-@_-"/>
    <numFmt numFmtId="168" formatCode="_-* #,##0\ &quot;€&quot;_-;\-* #,##0\ &quot;€&quot;_-;_-* &quot;-&quot;\ &quot;€&quot;_-;_-@_-"/>
    <numFmt numFmtId="172" formatCode="[$$-80A]#,##0.00;[Red]\-[$$-80A]#,##0.00"/>
    <numFmt numFmtId="173" formatCode="[$$-80A]#,##0.00"/>
  </numFmts>
  <fonts count="33">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9">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6" fontId="12" fillId="0" borderId="0" applyFont="0" applyFill="0" applyBorder="0" applyAlignment="0" applyProtection="0"/>
    <xf numFmtId="14" fontId="12"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8" applyNumberFormat="0" applyAlignment="0" applyProtection="0"/>
    <xf numFmtId="0" fontId="26" fillId="12" borderId="9" applyNumberFormat="0" applyAlignment="0" applyProtection="0"/>
    <xf numFmtId="0" fontId="27" fillId="12" borderId="8" applyNumberFormat="0" applyAlignment="0" applyProtection="0"/>
    <xf numFmtId="0" fontId="28" fillId="0" borderId="10" applyNumberFormat="0" applyFill="0" applyAlignment="0" applyProtection="0"/>
    <xf numFmtId="0" fontId="29" fillId="13" borderId="11" applyNumberFormat="0" applyAlignment="0" applyProtection="0"/>
    <xf numFmtId="0" fontId="30" fillId="0" borderId="0" applyNumberFormat="0" applyFill="0" applyBorder="0" applyAlignment="0" applyProtection="0"/>
    <xf numFmtId="0" fontId="19" fillId="14" borderId="12" applyNumberFormat="0" applyFont="0" applyAlignment="0" applyProtection="0"/>
    <xf numFmtId="0" fontId="31" fillId="0" borderId="0" applyNumberFormat="0" applyFill="0" applyBorder="0" applyAlignment="0" applyProtection="0"/>
    <xf numFmtId="0" fontId="32" fillId="0" borderId="13" applyNumberFormat="0" applyFill="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2">
    <xf numFmtId="0" fontId="0" fillId="0" borderId="0" xfId="0"/>
    <xf numFmtId="0" fontId="2" fillId="0" borderId="0" xfId="0" applyFont="1"/>
    <xf numFmtId="0" fontId="3" fillId="0" borderId="0" xfId="0" applyFont="1"/>
    <xf numFmtId="0" fontId="7" fillId="0" borderId="0" xfId="0" applyFont="1" applyAlignment="1">
      <alignment vertical="center" wrapText="1"/>
    </xf>
    <xf numFmtId="0" fontId="6" fillId="0" borderId="0" xfId="0" applyFont="1"/>
    <xf numFmtId="0" fontId="9" fillId="0" borderId="0" xfId="0" applyFont="1"/>
    <xf numFmtId="0" fontId="0" fillId="0" borderId="0" xfId="0" applyAlignment="1">
      <alignment vertical="center"/>
    </xf>
    <xf numFmtId="0" fontId="10" fillId="3" borderId="0" xfId="2" applyFont="1" applyFill="1" applyBorder="1" applyAlignment="1">
      <alignment horizontal="center" vertical="center"/>
    </xf>
    <xf numFmtId="0" fontId="3" fillId="0" borderId="0" xfId="2" applyBorder="1" applyAlignment="1">
      <alignment vertical="center" wrapText="1"/>
    </xf>
    <xf numFmtId="0" fontId="3" fillId="0" borderId="0" xfId="2" applyBorder="1" applyAlignment="1">
      <alignment vertical="center"/>
    </xf>
    <xf numFmtId="0" fontId="3" fillId="0" borderId="0" xfId="2" applyBorder="1" applyAlignment="1">
      <alignment horizontal="left" vertical="center"/>
    </xf>
    <xf numFmtId="0" fontId="11" fillId="2" borderId="4" xfId="2"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2" fillId="3" borderId="0" xfId="0" applyFont="1" applyFill="1"/>
    <xf numFmtId="0" fontId="5" fillId="3" borderId="0" xfId="1" applyFill="1" applyBorder="1"/>
    <xf numFmtId="0" fontId="15" fillId="3" borderId="0" xfId="1" applyFont="1" applyFill="1" applyBorder="1" applyAlignment="1">
      <alignment vertical="center"/>
    </xf>
    <xf numFmtId="0" fontId="16" fillId="0" borderId="0" xfId="0" applyFont="1"/>
    <xf numFmtId="0" fontId="18" fillId="0" borderId="0" xfId="0" applyFont="1" applyAlignment="1">
      <alignment vertical="center"/>
    </xf>
    <xf numFmtId="0" fontId="6" fillId="0" borderId="0" xfId="0" applyFont="1" applyAlignment="1">
      <alignment wrapText="1"/>
    </xf>
    <xf numFmtId="0" fontId="8" fillId="0" borderId="0" xfId="0" applyFont="1" applyAlignment="1">
      <alignment wrapText="1"/>
    </xf>
    <xf numFmtId="0" fontId="16" fillId="0" borderId="0" xfId="0" applyFont="1" applyAlignment="1">
      <alignment horizontal="center"/>
    </xf>
    <xf numFmtId="0" fontId="11" fillId="6" borderId="6" xfId="2" applyFont="1" applyFill="1" applyBorder="1" applyAlignment="1">
      <alignment horizontal="left" vertical="center" wrapText="1" indent="1"/>
    </xf>
    <xf numFmtId="0" fontId="13" fillId="4" borderId="4" xfId="3" applyFont="1" applyFill="1" applyBorder="1" applyAlignment="1">
      <alignment vertical="center"/>
    </xf>
    <xf numFmtId="0" fontId="13" fillId="4" borderId="7" xfId="3" applyFont="1" applyFill="1" applyBorder="1" applyAlignment="1">
      <alignment vertical="center"/>
    </xf>
    <xf numFmtId="0" fontId="13" fillId="4" borderId="5" xfId="3" applyFont="1" applyFill="1" applyBorder="1" applyAlignment="1">
      <alignment vertical="center"/>
    </xf>
    <xf numFmtId="0" fontId="0" fillId="0" borderId="0" xfId="0" applyAlignment="1">
      <alignment horizontal="center"/>
    </xf>
    <xf numFmtId="172" fontId="11" fillId="2" borderId="6" xfId="0" applyNumberFormat="1" applyFont="1" applyFill="1" applyBorder="1" applyAlignment="1">
      <alignment vertical="center"/>
    </xf>
    <xf numFmtId="172" fontId="14" fillId="5" borderId="6" xfId="0" applyNumberFormat="1" applyFont="1" applyFill="1" applyBorder="1" applyAlignment="1">
      <alignment vertical="center"/>
    </xf>
    <xf numFmtId="172" fontId="14" fillId="7" borderId="6" xfId="0" applyNumberFormat="1" applyFont="1" applyFill="1" applyBorder="1" applyAlignment="1">
      <alignment horizontal="right" vertical="center" indent="1"/>
    </xf>
    <xf numFmtId="173" fontId="16" fillId="0" borderId="0" xfId="0" applyNumberFormat="1" applyFont="1" applyAlignment="1">
      <alignment vertical="center"/>
    </xf>
    <xf numFmtId="172" fontId="4" fillId="0" borderId="0" xfId="0" applyNumberFormat="1" applyFont="1" applyAlignment="1">
      <alignmen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44">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3" formatCode="[$$-80A]#,##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0.00\ &quot;€&quot;"/>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tableStyleElement type="wholeTable" dxfId="143"/>
      <tableStyleElement type="headerRow" dxfId="142"/>
      <tableStyleElement type="totalRow" dxfId="141"/>
      <tableStyleElement type="firstRowStripe" dxfId="140"/>
      <tableStyleElement type="secondRowStripe" dxfId="139"/>
    </tableStyle>
    <tableStyle name="Presupuesto personal mensual" pivot="0" count="7">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agen 1" descr="Elemento decorativo&#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Alojamiento" displayName="Alojamiento" ref="B14:E25" totalsRowCount="1" headerRowDxfId="131" dataDxfId="130" totalsRowDxfId="129">
  <autoFilter ref="B14:E24">
    <filterColumn colId="0" hiddenButton="1"/>
    <filterColumn colId="1" hiddenButton="1"/>
    <filterColumn colId="2" hiddenButton="1"/>
    <filterColumn colId="3" hiddenButton="1"/>
  </autoFilter>
  <tableColumns count="4">
    <tableColumn id="1" name="ALOJAMIENTO" totalsRowLabel="Subtotal" dataDxfId="128" totalsRowDxfId="127"/>
    <tableColumn id="2" name="Costo previsto" dataDxfId="35" totalsRowDxfId="126"/>
    <tableColumn id="3" name="Costo real" dataDxfId="34" totalsRowDxfId="125"/>
    <tableColumn id="4" name="Diferencia" totalsRowFunction="sum" dataDxfId="33" totalsRowDxfId="124">
      <calculatedColumnFormula>Alojamiento[[#This Row],[Costo previsto]]-Alojamiento[[#This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ables/table10.xml><?xml version="1.0" encoding="utf-8"?>
<table xmlns="http://schemas.openxmlformats.org/spreadsheetml/2006/main" id="10" name="Mascotas" displayName="Mascotas" ref="B50:E56" totalsRowCount="1" headerRowDxfId="59" dataDxfId="58" totalsRowDxfId="57">
  <autoFilter ref="B50:E55">
    <filterColumn colId="0" hiddenButton="1"/>
    <filterColumn colId="1" hiddenButton="1"/>
    <filterColumn colId="2" hiddenButton="1"/>
    <filterColumn colId="3" hiddenButton="1"/>
  </autoFilter>
  <tableColumns count="4">
    <tableColumn id="1" name="MASCOTAS" totalsRowLabel="Subtotal" dataDxfId="56" totalsRowDxfId="55"/>
    <tableColumn id="2" name="Costo previsto" dataDxfId="8" totalsRowDxfId="54"/>
    <tableColumn id="3" name="Costo real" dataDxfId="7" totalsRowDxfId="53"/>
    <tableColumn id="4" name="Diferencia" totalsRowFunction="sum" dataDxfId="6" totalsRowDxfId="52">
      <calculatedColumnFormula>Mascotas[[#This Row],[Costo previsto]]-Mascotas[[#This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mascotas en esta tabla. La diferencia se calcula automáticamente."/>
    </ext>
  </extLst>
</table>
</file>

<file path=xl/tables/table11.xml><?xml version="1.0" encoding="utf-8"?>
<table xmlns="http://schemas.openxmlformats.org/spreadsheetml/2006/main" id="11" name="Legal" displayName="Legal" ref="G54:J59" totalsRowCount="1" headerRowDxfId="51" dataDxfId="50" totalsRowDxfId="49">
  <autoFilter ref="G54:J58">
    <filterColumn colId="0" hiddenButton="1"/>
    <filterColumn colId="1" hiddenButton="1"/>
    <filterColumn colId="2" hiddenButton="1"/>
    <filterColumn colId="3" hiddenButton="1"/>
  </autoFilter>
  <tableColumns count="4">
    <tableColumn id="1" name="LEGAL" totalsRowLabel="Subtotal" dataDxfId="48" totalsRowDxfId="47"/>
    <tableColumn id="2" name="Costo previsto" dataDxfId="5" totalsRowDxfId="46"/>
    <tableColumn id="3" name="Costo real" dataDxfId="4" totalsRowDxfId="45"/>
    <tableColumn id="4" name="Diferencia" totalsRowFunction="sum" dataDxfId="3" totalsRowDxfId="44">
      <calculatedColumnFormula>Legal[[#This Row],[Costo previsto]]-Legal[[#This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legal en esta tabla. La diferencia se calcula automáticamente."/>
    </ext>
  </extLst>
</table>
</file>

<file path=xl/tables/table12.xml><?xml version="1.0" encoding="utf-8"?>
<table xmlns="http://schemas.openxmlformats.org/spreadsheetml/2006/main" id="12" name="CuidadoPersonal" displayName="CuidadoPersonal" ref="B58:E66" totalsRowCount="1" headerRowDxfId="43" dataDxfId="42" totalsRowDxfId="41">
  <autoFilter ref="B58:E65">
    <filterColumn colId="0" hiddenButton="1"/>
    <filterColumn colId="1" hiddenButton="1"/>
    <filterColumn colId="2" hiddenButton="1"/>
    <filterColumn colId="3" hiddenButton="1"/>
  </autoFilter>
  <tableColumns count="4">
    <tableColumn id="1" name="CUIDADO PERSONAL" totalsRowLabel="Subtotal" dataDxfId="40" totalsRowDxfId="39"/>
    <tableColumn id="2" name="Costo previsto" dataDxfId="2" totalsRowDxfId="38"/>
    <tableColumn id="3" name="Costo real" dataDxfId="1" totalsRowDxfId="37"/>
    <tableColumn id="4" name="Diferencia" totalsRowFunction="sum" dataDxfId="0" totalsRowDxfId="36">
      <calculatedColumnFormula>CuidadoPersonal[[#This Row],[Costo previsto]]-CuidadoPersonal[[#This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cuidado personal en esta tabla. La diferencia se calcula automáticamente."/>
    </ext>
  </extLst>
</table>
</file>

<file path=xl/tables/table2.xml><?xml version="1.0" encoding="utf-8"?>
<table xmlns="http://schemas.openxmlformats.org/spreadsheetml/2006/main" id="2" name="Entretenimiento" displayName="Entretenimiento" ref="G14:J24" totalsRowCount="1" headerRowDxfId="123" dataDxfId="122" totalsRowDxfId="121">
  <autoFilter ref="G14:J23">
    <filterColumn colId="0" hiddenButton="1"/>
    <filterColumn colId="1" hiddenButton="1"/>
    <filterColumn colId="2" hiddenButton="1"/>
    <filterColumn colId="3" hiddenButton="1"/>
  </autoFilter>
  <tableColumns count="4">
    <tableColumn id="1" name="ENTRETENIMIENTO" totalsRowLabel="Subtotal" dataDxfId="120" totalsRowDxfId="119"/>
    <tableColumn id="2" name="Costo previsto" dataDxfId="32" totalsRowDxfId="118"/>
    <tableColumn id="3" name="Costo real" dataDxfId="31" totalsRowDxfId="117"/>
    <tableColumn id="4" name="Diferencia" totalsRowFunction="sum" dataDxfId="30" totalsRowDxfId="116">
      <calculatedColumnFormula>Entretenimiento[[#This Row],[Costo previsto]]-Entretenimiento[[#This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entretenimiento en esta tabla. La diferencia se calcula automáticamente."/>
    </ext>
  </extLst>
</table>
</file>

<file path=xl/tables/table3.xml><?xml version="1.0" encoding="utf-8"?>
<table xmlns="http://schemas.openxmlformats.org/spreadsheetml/2006/main" id="3" name="Prestamos" displayName="Prestamos" ref="G26:J33" totalsRowCount="1" headerRowDxfId="115" dataDxfId="114" totalsRowDxfId="113">
  <autoFilter ref="G26:J32">
    <filterColumn colId="0" hiddenButton="1"/>
    <filterColumn colId="1" hiddenButton="1"/>
    <filterColumn colId="2" hiddenButton="1"/>
    <filterColumn colId="3" hiddenButton="1"/>
  </autoFilter>
  <tableColumns count="4">
    <tableColumn id="1" name="PRÉSTAMOS" totalsRowLabel="Subtotal" dataDxfId="112" totalsRowDxfId="111"/>
    <tableColumn id="2" name="Costo previsto" dataDxfId="26" totalsRowDxfId="110"/>
    <tableColumn id="3" name="Costo real" dataDxfId="25" totalsRowDxfId="109"/>
    <tableColumn id="4" name="Diferencia" totalsRowFunction="sum" dataDxfId="24" totalsRowDxfId="108">
      <calculatedColumnFormula>Prestamos[[#This Row],[Costo previsto]]-Prestamos[[#This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préstamos en esta tabla. La diferencia se calcula automáticamente."/>
    </ext>
  </extLst>
</table>
</file>

<file path=xl/tables/table4.xml><?xml version="1.0" encoding="utf-8"?>
<table xmlns="http://schemas.openxmlformats.org/spreadsheetml/2006/main" id="4" name="Transporte" displayName="Transporte" ref="B27:E35" totalsRowCount="1" headerRowDxfId="107" dataDxfId="106" totalsRowDxfId="105">
  <autoFilter ref="B27:E34">
    <filterColumn colId="0" hiddenButton="1"/>
    <filterColumn colId="1" hiddenButton="1"/>
    <filterColumn colId="2" hiddenButton="1"/>
    <filterColumn colId="3" hiddenButton="1"/>
  </autoFilter>
  <tableColumns count="4">
    <tableColumn id="1" name="TRANSPORTE" totalsRowLabel="Subtotal" dataDxfId="104" totalsRowDxfId="103"/>
    <tableColumn id="2" name="Costo previsto" dataDxfId="29" totalsRowDxfId="102"/>
    <tableColumn id="3" name="Costo real" dataDxfId="28" totalsRowDxfId="101"/>
    <tableColumn id="4" name="Diferencia" totalsRowFunction="sum" dataDxfId="27" totalsRowDxfId="100">
      <calculatedColumnFormula>Transporte[[#This Row],[Costo previsto]]-Transporte[[#This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transporte en esta tabla. La diferencia se calcula automáticamente."/>
    </ext>
  </extLst>
</table>
</file>

<file path=xl/tables/table5.xml><?xml version="1.0" encoding="utf-8"?>
<table xmlns="http://schemas.openxmlformats.org/spreadsheetml/2006/main" id="5" name="Seguro" displayName="Seguro" ref="B37:E42" totalsRowCount="1" headerRowDxfId="99" dataDxfId="98" totalsRowDxfId="97">
  <autoFilter ref="B37:E41">
    <filterColumn colId="0" hiddenButton="1"/>
    <filterColumn colId="1" hiddenButton="1"/>
    <filterColumn colId="2" hiddenButton="1"/>
    <filterColumn colId="3" hiddenButton="1"/>
  </autoFilter>
  <tableColumns count="4">
    <tableColumn id="1" name="SEGURO" totalsRowLabel="Subtotal" dataDxfId="96" totalsRowDxfId="95"/>
    <tableColumn id="2" name="Costo previsto" dataDxfId="20" totalsRowDxfId="94"/>
    <tableColumn id="3" name="Costo real" dataDxfId="19" totalsRowDxfId="93"/>
    <tableColumn id="4" name="Diferencia" totalsRowFunction="sum" dataDxfId="18" totalsRowDxfId="92">
      <calculatedColumnFormula>Seguro[[#This Row],[Costo previsto]]-Seguro[[#This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seguro en esta tabla. La diferencia se calcula automáticamente."/>
    </ext>
  </extLst>
</table>
</file>

<file path=xl/tables/table6.xml><?xml version="1.0" encoding="utf-8"?>
<table xmlns="http://schemas.openxmlformats.org/spreadsheetml/2006/main" id="6" name="Impuestos" displayName="Impuestos" ref="G35:J40" totalsRowCount="1" headerRowDxfId="91" dataDxfId="90" totalsRowDxfId="89">
  <autoFilter ref="G35:J39">
    <filterColumn colId="0" hiddenButton="1"/>
    <filterColumn colId="1" hiddenButton="1"/>
    <filterColumn colId="2" hiddenButton="1"/>
    <filterColumn colId="3" hiddenButton="1"/>
  </autoFilter>
  <tableColumns count="4">
    <tableColumn id="1" name="IMPUESTOS" totalsRowLabel="Subtotal" dataDxfId="88" totalsRowDxfId="87"/>
    <tableColumn id="2" name="Costo previsto" dataDxfId="23" totalsRowDxfId="86"/>
    <tableColumn id="3" name="Costo real" dataDxfId="22" totalsRowDxfId="85"/>
    <tableColumn id="4" name="Diferencia" totalsRowFunction="sum" dataDxfId="21" totalsRowDxfId="84">
      <calculatedColumnFormula>Impuestos[[#This Row],[Costo previsto]]-Impuestos[[#This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impuestos en esta tabla. La diferencia se calcula automáticamente."/>
    </ext>
  </extLst>
</table>
</file>

<file path=xl/tables/table7.xml><?xml version="1.0" encoding="utf-8"?>
<table xmlns="http://schemas.openxmlformats.org/spreadsheetml/2006/main" id="7" name="Ahorros" displayName="Ahorros" ref="G42:J46" totalsRowCount="1" headerRowDxfId="83" dataDxfId="82" totalsRowDxfId="81">
  <autoFilter ref="G42:J45">
    <filterColumn colId="0" hiddenButton="1"/>
    <filterColumn colId="1" hiddenButton="1"/>
    <filterColumn colId="2" hiddenButton="1"/>
    <filterColumn colId="3" hiddenButton="1"/>
  </autoFilter>
  <tableColumns count="4">
    <tableColumn id="1" name="AHORROS O INVERSIONES" totalsRowLabel="Subtotal" dataDxfId="80" totalsRowDxfId="79"/>
    <tableColumn id="2" name="Costo previsto" dataDxfId="17" totalsRowDxfId="78"/>
    <tableColumn id="3" name="Costo real" dataDxfId="16" totalsRowDxfId="77"/>
    <tableColumn id="4" name="Diferencia" totalsRowFunction="sum" dataDxfId="15" totalsRowDxfId="76">
      <calculatedColumnFormula>Ahorros[[#This Row],[Costo previsto]]-Ahorros[[#This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horros en esta tabla. La diferencia se calcula automáticamente."/>
    </ext>
  </extLst>
</table>
</file>

<file path=xl/tables/table8.xml><?xml version="1.0" encoding="utf-8"?>
<table xmlns="http://schemas.openxmlformats.org/spreadsheetml/2006/main" id="8" name="Comida" displayName="Comida" ref="B44:E48" totalsRowCount="1" headerRowDxfId="75" dataDxfId="74" totalsRowDxfId="73">
  <autoFilter ref="B44:E47">
    <filterColumn colId="0" hiddenButton="1"/>
    <filterColumn colId="1" hiddenButton="1"/>
    <filterColumn colId="2" hiddenButton="1"/>
    <filterColumn colId="3" hiddenButton="1"/>
  </autoFilter>
  <tableColumns count="4">
    <tableColumn id="1" name="COMIDA" totalsRowLabel="Subtotal" dataDxfId="72" totalsRowDxfId="71"/>
    <tableColumn id="2" name="Costo previsto" dataDxfId="14" totalsRowDxfId="70"/>
    <tableColumn id="3" name="Costo real" dataDxfId="13" totalsRowDxfId="69"/>
    <tableColumn id="4" name="Diferencia" totalsRowFunction="sum" dataDxfId="12" totalsRowDxfId="68">
      <calculatedColumnFormula>Comida[[#This Row],[Costo previsto]]-Comida[[#This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comida en esta tabla. La diferencia se calcula automáticamente."/>
    </ext>
  </extLst>
</table>
</file>

<file path=xl/tables/table9.xml><?xml version="1.0" encoding="utf-8"?>
<table xmlns="http://schemas.openxmlformats.org/spreadsheetml/2006/main" id="9" name="Regalos" displayName="Regalos" ref="G48:J52" totalsRowCount="1" headerRowDxfId="67" dataDxfId="66" totalsRowDxfId="65">
  <autoFilter ref="G48:J51">
    <filterColumn colId="0" hiddenButton="1"/>
    <filterColumn colId="1" hiddenButton="1"/>
    <filterColumn colId="2" hiddenButton="1"/>
    <filterColumn colId="3" hiddenButton="1"/>
  </autoFilter>
  <tableColumns count="4">
    <tableColumn id="1" name="REGALOS Y DONACIONES" totalsRowLabel="Subtotal" dataDxfId="64" totalsRowDxfId="63"/>
    <tableColumn id="2" name="Costo previsto" dataDxfId="11" totalsRowDxfId="62"/>
    <tableColumn id="3" name="Costo real" dataDxfId="10" totalsRowDxfId="61"/>
    <tableColumn id="4" name="Diferencia" totalsRowFunction="sum" dataDxfId="9" totalsRowDxfId="60">
      <calculatedColumnFormula>Regalos[[#This Row],[Costo previsto]]-Regalos[[#This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regalos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B7"/>
  <sheetViews>
    <sheetView showGridLines="0" tabSelected="1" workbookViewId="0"/>
  </sheetViews>
  <sheetFormatPr baseColWidth="10" defaultColWidth="9" defaultRowHeight="12.75"/>
  <cols>
    <col min="1" max="1" width="2.375" customWidth="1"/>
    <col min="2" max="2" width="80.625" customWidth="1"/>
    <col min="3" max="3" width="2.625" customWidth="1"/>
  </cols>
  <sheetData>
    <row r="1" spans="2:2" s="6" customFormat="1" ht="30" customHeight="1">
      <c r="B1" s="7" t="s">
        <v>0</v>
      </c>
    </row>
    <row r="2" spans="2:2" ht="56.25" customHeight="1">
      <c r="B2" s="3" t="s">
        <v>1</v>
      </c>
    </row>
    <row r="3" spans="2:2" ht="34.35" customHeight="1">
      <c r="B3" s="3" t="s">
        <v>2</v>
      </c>
    </row>
    <row r="4" spans="2:2" ht="33.75" customHeight="1">
      <c r="B4" s="3" t="s">
        <v>3</v>
      </c>
    </row>
    <row r="5" spans="2:2" ht="34.35" customHeight="1">
      <c r="B5" s="20" t="s">
        <v>4</v>
      </c>
    </row>
    <row r="6" spans="2:2" ht="67.5" customHeight="1">
      <c r="B6" s="3" t="s">
        <v>5</v>
      </c>
    </row>
    <row r="7" spans="2:2" ht="51" customHeight="1">
      <c r="B7" s="3"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J67"/>
  <sheetViews>
    <sheetView showGridLines="0" zoomScaleNormal="100" workbookViewId="0"/>
  </sheetViews>
  <sheetFormatPr baseColWidth="10" defaultColWidth="9" defaultRowHeight="12.75"/>
  <cols>
    <col min="1" max="1" width="2.625" style="5" customWidth="1"/>
    <col min="2" max="2" width="35.375" customWidth="1"/>
    <col min="3" max="3" width="18.5" customWidth="1"/>
    <col min="4" max="4" width="16" customWidth="1"/>
    <col min="5" max="5" width="12.5" customWidth="1"/>
    <col min="6" max="6" width="2.625" customWidth="1"/>
    <col min="7" max="7" width="35.375" customWidth="1"/>
    <col min="8" max="8" width="18.5" customWidth="1"/>
    <col min="9" max="9" width="12.875" customWidth="1"/>
    <col min="10" max="10" width="17.625" customWidth="1"/>
    <col min="11" max="11" width="2.625" customWidth="1"/>
  </cols>
  <sheetData>
    <row r="1" spans="1:10" s="1" customFormat="1" ht="14.25">
      <c r="A1" s="4" t="s">
        <v>7</v>
      </c>
    </row>
    <row r="2" spans="1:10" s="1" customFormat="1" ht="71.25" customHeight="1">
      <c r="A2" s="19" t="s">
        <v>8</v>
      </c>
      <c r="B2" s="14"/>
      <c r="C2" s="16" t="s">
        <v>61</v>
      </c>
      <c r="D2" s="15"/>
      <c r="E2" s="15"/>
      <c r="F2" s="15"/>
      <c r="G2" s="15"/>
      <c r="H2" s="15"/>
      <c r="I2" s="15"/>
      <c r="J2" s="15"/>
    </row>
    <row r="4" spans="1:10" ht="24.95" customHeight="1">
      <c r="A4" s="5" t="s">
        <v>9</v>
      </c>
      <c r="B4" s="23" t="s">
        <v>19</v>
      </c>
      <c r="C4" s="24"/>
      <c r="D4" s="8"/>
      <c r="E4" s="22" t="s">
        <v>64</v>
      </c>
      <c r="F4" s="22"/>
      <c r="G4" s="22"/>
      <c r="H4" s="29">
        <f>C7-J61</f>
        <v>3405</v>
      </c>
    </row>
    <row r="5" spans="1:10" ht="24.95" customHeight="1">
      <c r="B5" s="11" t="s">
        <v>20</v>
      </c>
      <c r="C5" s="27">
        <v>4300</v>
      </c>
      <c r="E5" s="22"/>
      <c r="F5" s="22"/>
      <c r="G5" s="22"/>
      <c r="H5" s="29"/>
      <c r="I5" s="9"/>
    </row>
    <row r="6" spans="1:10" ht="24.95" customHeight="1">
      <c r="B6" s="11" t="s">
        <v>21</v>
      </c>
      <c r="C6" s="27">
        <v>300</v>
      </c>
      <c r="E6" s="22" t="s">
        <v>65</v>
      </c>
      <c r="F6" s="22"/>
      <c r="G6" s="22"/>
      <c r="H6" s="29">
        <f>C12-J63</f>
        <v>3064</v>
      </c>
      <c r="I6" s="9"/>
    </row>
    <row r="7" spans="1:10" ht="24.95" customHeight="1">
      <c r="A7" s="5" t="s">
        <v>10</v>
      </c>
      <c r="B7" s="11" t="s">
        <v>22</v>
      </c>
      <c r="C7" s="28">
        <f>SUM(C5:C6)</f>
        <v>4600</v>
      </c>
      <c r="E7" s="22"/>
      <c r="F7" s="22"/>
      <c r="G7" s="22"/>
      <c r="H7" s="29"/>
      <c r="I7" s="9"/>
    </row>
    <row r="8" spans="1:10" ht="24.95" customHeight="1">
      <c r="B8" s="2"/>
      <c r="C8" s="2"/>
      <c r="D8" s="2"/>
      <c r="E8" s="22" t="s">
        <v>66</v>
      </c>
      <c r="F8" s="22"/>
      <c r="G8" s="22"/>
      <c r="H8" s="29">
        <f>H6-H4</f>
        <v>-341</v>
      </c>
      <c r="I8" s="9"/>
    </row>
    <row r="9" spans="1:10" ht="24.95" customHeight="1">
      <c r="A9" s="5" t="s">
        <v>11</v>
      </c>
      <c r="B9" s="23" t="s">
        <v>23</v>
      </c>
      <c r="C9" s="25"/>
      <c r="D9" s="8"/>
      <c r="E9" s="22"/>
      <c r="F9" s="22"/>
      <c r="G9" s="22"/>
      <c r="H9" s="29"/>
      <c r="I9" s="10"/>
    </row>
    <row r="10" spans="1:10" ht="24.95" customHeight="1">
      <c r="B10" s="11" t="s">
        <v>20</v>
      </c>
      <c r="C10" s="27">
        <v>4000</v>
      </c>
      <c r="I10" s="9"/>
    </row>
    <row r="11" spans="1:10" ht="24.95" customHeight="1">
      <c r="B11" s="11" t="s">
        <v>21</v>
      </c>
      <c r="C11" s="27">
        <v>300</v>
      </c>
      <c r="E11" s="9"/>
      <c r="H11" s="31"/>
      <c r="I11" s="9"/>
    </row>
    <row r="12" spans="1:10" ht="24.95" customHeight="1">
      <c r="B12" s="11" t="s">
        <v>22</v>
      </c>
      <c r="C12" s="28">
        <f>SUM(C10:C11)</f>
        <v>4300</v>
      </c>
    </row>
    <row r="14" spans="1:10" ht="24.95" customHeight="1">
      <c r="A14" s="5" t="s">
        <v>12</v>
      </c>
      <c r="B14" s="13" t="s">
        <v>24</v>
      </c>
      <c r="C14" s="13" t="s">
        <v>62</v>
      </c>
      <c r="D14" s="13" t="s">
        <v>63</v>
      </c>
      <c r="E14" s="13" t="s">
        <v>67</v>
      </c>
      <c r="F14" s="17"/>
      <c r="G14" s="13" t="s">
        <v>68</v>
      </c>
      <c r="H14" s="13" t="s">
        <v>62</v>
      </c>
      <c r="I14" s="13" t="s">
        <v>63</v>
      </c>
      <c r="J14" s="13" t="s">
        <v>67</v>
      </c>
    </row>
    <row r="15" spans="1:10" ht="24.95" customHeight="1">
      <c r="B15" s="12" t="s">
        <v>25</v>
      </c>
      <c r="C15" s="30">
        <v>1000</v>
      </c>
      <c r="D15" s="30">
        <v>1000</v>
      </c>
      <c r="E15" s="30">
        <f>Alojamiento[[#This Row],[Costo previsto]]-Alojamiento[[#This Row],[Costo real]]</f>
        <v>0</v>
      </c>
      <c r="F15" s="17"/>
      <c r="G15" s="12" t="s">
        <v>69</v>
      </c>
      <c r="H15" s="30"/>
      <c r="I15" s="30"/>
      <c r="J15" s="30">
        <f>Entretenimiento[[#This Row],[Costo previsto]]-Entretenimiento[[#This Row],[Costo real]]</f>
        <v>0</v>
      </c>
    </row>
    <row r="16" spans="1:10" ht="24.95" customHeight="1">
      <c r="B16" s="12" t="s">
        <v>26</v>
      </c>
      <c r="C16" s="30">
        <v>54</v>
      </c>
      <c r="D16" s="30">
        <v>100</v>
      </c>
      <c r="E16" s="30">
        <f>Alojamiento[[#This Row],[Costo previsto]]-Alojamiento[[#This Row],[Costo real]]</f>
        <v>-46</v>
      </c>
      <c r="F16" s="17"/>
      <c r="G16" s="12" t="s">
        <v>70</v>
      </c>
      <c r="H16" s="30"/>
      <c r="I16" s="30"/>
      <c r="J16" s="30">
        <f>Entretenimiento[[#This Row],[Costo previsto]]-Entretenimiento[[#This Row],[Costo real]]</f>
        <v>0</v>
      </c>
    </row>
    <row r="17" spans="1:10" ht="24.95" customHeight="1">
      <c r="B17" s="12" t="s">
        <v>27</v>
      </c>
      <c r="C17" s="30">
        <v>44</v>
      </c>
      <c r="D17" s="30">
        <v>56</v>
      </c>
      <c r="E17" s="30">
        <f>Alojamiento[[#This Row],[Costo previsto]]-Alojamiento[[#This Row],[Costo real]]</f>
        <v>-12</v>
      </c>
      <c r="F17" s="17"/>
      <c r="G17" s="12" t="s">
        <v>71</v>
      </c>
      <c r="H17" s="30"/>
      <c r="I17" s="30"/>
      <c r="J17" s="30">
        <f>Entretenimiento[[#This Row],[Costo previsto]]-Entretenimiento[[#This Row],[Costo real]]</f>
        <v>0</v>
      </c>
    </row>
    <row r="18" spans="1:10" ht="24.95" customHeight="1">
      <c r="B18" s="12" t="s">
        <v>28</v>
      </c>
      <c r="C18" s="30">
        <v>22</v>
      </c>
      <c r="D18" s="30">
        <v>28</v>
      </c>
      <c r="E18" s="30">
        <f>Alojamiento[[#This Row],[Costo previsto]]-Alojamiento[[#This Row],[Costo real]]</f>
        <v>-6</v>
      </c>
      <c r="F18" s="17"/>
      <c r="G18" s="12" t="s">
        <v>72</v>
      </c>
      <c r="H18" s="30"/>
      <c r="I18" s="30"/>
      <c r="J18" s="30">
        <f>Entretenimiento[[#This Row],[Costo previsto]]-Entretenimiento[[#This Row],[Costo real]]</f>
        <v>0</v>
      </c>
    </row>
    <row r="19" spans="1:10" ht="24.95" customHeight="1">
      <c r="B19" s="12" t="s">
        <v>29</v>
      </c>
      <c r="C19" s="30">
        <v>8</v>
      </c>
      <c r="D19" s="30">
        <v>8</v>
      </c>
      <c r="E19" s="30">
        <f>Alojamiento[[#This Row],[Costo previsto]]-Alojamiento[[#This Row],[Costo real]]</f>
        <v>0</v>
      </c>
      <c r="F19" s="17"/>
      <c r="G19" s="12" t="s">
        <v>73</v>
      </c>
      <c r="H19" s="30"/>
      <c r="I19" s="30"/>
      <c r="J19" s="30">
        <f>Entretenimiento[[#This Row],[Costo previsto]]-Entretenimiento[[#This Row],[Costo real]]</f>
        <v>0</v>
      </c>
    </row>
    <row r="20" spans="1:10" ht="24.95" customHeight="1">
      <c r="B20" s="12" t="s">
        <v>30</v>
      </c>
      <c r="C20" s="30">
        <v>34</v>
      </c>
      <c r="D20" s="30">
        <v>34</v>
      </c>
      <c r="E20" s="30">
        <f>Alojamiento[[#This Row],[Costo previsto]]-Alojamiento[[#This Row],[Costo real]]</f>
        <v>0</v>
      </c>
      <c r="F20" s="17"/>
      <c r="G20" s="12" t="s">
        <v>74</v>
      </c>
      <c r="H20" s="30"/>
      <c r="I20" s="30"/>
      <c r="J20" s="30">
        <f>Entretenimiento[[#This Row],[Costo previsto]]-Entretenimiento[[#This Row],[Costo real]]</f>
        <v>0</v>
      </c>
    </row>
    <row r="21" spans="1:10" ht="24.95" customHeight="1">
      <c r="B21" s="12" t="s">
        <v>31</v>
      </c>
      <c r="C21" s="30">
        <v>10</v>
      </c>
      <c r="D21" s="30">
        <v>10</v>
      </c>
      <c r="E21" s="30">
        <f>Alojamiento[[#This Row],[Costo previsto]]-Alojamiento[[#This Row],[Costo real]]</f>
        <v>0</v>
      </c>
      <c r="F21" s="17"/>
      <c r="G21" s="12" t="s">
        <v>34</v>
      </c>
      <c r="H21" s="30"/>
      <c r="I21" s="30"/>
      <c r="J21" s="30">
        <f>Entretenimiento[[#This Row],[Costo previsto]]-Entretenimiento[[#This Row],[Costo real]]</f>
        <v>0</v>
      </c>
    </row>
    <row r="22" spans="1:10" ht="24.95" customHeight="1">
      <c r="B22" s="12" t="s">
        <v>32</v>
      </c>
      <c r="C22" s="30">
        <v>23</v>
      </c>
      <c r="D22" s="30">
        <v>0</v>
      </c>
      <c r="E22" s="30">
        <f>Alojamiento[[#This Row],[Costo previsto]]-Alojamiento[[#This Row],[Costo real]]</f>
        <v>23</v>
      </c>
      <c r="F22" s="17"/>
      <c r="G22" s="12" t="s">
        <v>34</v>
      </c>
      <c r="H22" s="30"/>
      <c r="I22" s="30"/>
      <c r="J22" s="30">
        <f>Entretenimiento[[#This Row],[Costo previsto]]-Entretenimiento[[#This Row],[Costo real]]</f>
        <v>0</v>
      </c>
    </row>
    <row r="23" spans="1:10" ht="24.95" customHeight="1">
      <c r="B23" s="12" t="s">
        <v>33</v>
      </c>
      <c r="C23" s="30">
        <v>0</v>
      </c>
      <c r="D23" s="30">
        <v>0</v>
      </c>
      <c r="E23" s="30">
        <f>Alojamiento[[#This Row],[Costo previsto]]-Alojamiento[[#This Row],[Costo real]]</f>
        <v>0</v>
      </c>
      <c r="F23" s="17"/>
      <c r="G23" s="12" t="s">
        <v>34</v>
      </c>
      <c r="H23" s="30"/>
      <c r="I23" s="30"/>
      <c r="J23" s="30">
        <f>Entretenimiento[[#This Row],[Costo previsto]]-Entretenimiento[[#This Row],[Costo real]]</f>
        <v>0</v>
      </c>
    </row>
    <row r="24" spans="1:10" ht="24.95" customHeight="1">
      <c r="B24" s="12" t="s">
        <v>34</v>
      </c>
      <c r="C24" s="30">
        <v>0</v>
      </c>
      <c r="D24" s="30">
        <v>0</v>
      </c>
      <c r="E24" s="30">
        <f>Alojamiento[[#This Row],[Costo previsto]]-Alojamiento[[#This Row],[Costo real]]</f>
        <v>0</v>
      </c>
      <c r="F24" s="17"/>
      <c r="G24" s="18" t="s">
        <v>35</v>
      </c>
      <c r="H24" s="30"/>
      <c r="I24" s="30"/>
      <c r="J24" s="30">
        <f>SUBTOTAL(109,Entretenimiento[Diferencia])</f>
        <v>0</v>
      </c>
    </row>
    <row r="25" spans="1:10" ht="24.95" customHeight="1">
      <c r="B25" s="18" t="s">
        <v>35</v>
      </c>
      <c r="C25" s="30"/>
      <c r="D25" s="30"/>
      <c r="E25" s="30">
        <f>SUBTOTAL(109,Alojamiento[Diferencia])</f>
        <v>-41</v>
      </c>
      <c r="F25" s="17"/>
      <c r="G25" s="21"/>
      <c r="H25" s="21"/>
      <c r="I25" s="21"/>
      <c r="J25" s="21"/>
    </row>
    <row r="26" spans="1:10" ht="24.95" customHeight="1">
      <c r="B26" s="21"/>
      <c r="C26" s="21"/>
      <c r="D26" s="21"/>
      <c r="E26" s="21"/>
      <c r="F26" s="17"/>
      <c r="G26" s="13" t="s">
        <v>75</v>
      </c>
      <c r="H26" s="13" t="s">
        <v>62</v>
      </c>
      <c r="I26" s="13" t="s">
        <v>63</v>
      </c>
      <c r="J26" s="13" t="s">
        <v>67</v>
      </c>
    </row>
    <row r="27" spans="1:10" ht="24.95" customHeight="1">
      <c r="A27" s="5" t="s">
        <v>13</v>
      </c>
      <c r="B27" s="13" t="s">
        <v>36</v>
      </c>
      <c r="C27" s="13" t="s">
        <v>62</v>
      </c>
      <c r="D27" s="13" t="s">
        <v>63</v>
      </c>
      <c r="E27" s="13" t="s">
        <v>67</v>
      </c>
      <c r="F27" s="17"/>
      <c r="G27" s="12" t="s">
        <v>76</v>
      </c>
      <c r="H27" s="30"/>
      <c r="I27" s="30"/>
      <c r="J27" s="30">
        <f>Prestamos[[#This Row],[Costo previsto]]-Prestamos[[#This Row],[Costo real]]</f>
        <v>0</v>
      </c>
    </row>
    <row r="28" spans="1:10" ht="24.95" customHeight="1">
      <c r="B28" s="12" t="s">
        <v>37</v>
      </c>
      <c r="C28" s="30"/>
      <c r="D28" s="30"/>
      <c r="E28" s="30">
        <f>Transporte[[#This Row],[Costo previsto]]-Transporte[[#This Row],[Costo real]]</f>
        <v>0</v>
      </c>
      <c r="F28" s="17"/>
      <c r="G28" s="12" t="s">
        <v>77</v>
      </c>
      <c r="H28" s="30"/>
      <c r="I28" s="30"/>
      <c r="J28" s="30">
        <f>Prestamos[[#This Row],[Costo previsto]]-Prestamos[[#This Row],[Costo real]]</f>
        <v>0</v>
      </c>
    </row>
    <row r="29" spans="1:10" ht="24.95" customHeight="1">
      <c r="B29" s="12" t="s">
        <v>38</v>
      </c>
      <c r="C29" s="30"/>
      <c r="D29" s="30"/>
      <c r="E29" s="30">
        <f>Transporte[[#This Row],[Costo previsto]]-Transporte[[#This Row],[Costo real]]</f>
        <v>0</v>
      </c>
      <c r="F29" s="17"/>
      <c r="G29" s="12" t="s">
        <v>78</v>
      </c>
      <c r="H29" s="30"/>
      <c r="I29" s="30"/>
      <c r="J29" s="30">
        <f>Prestamos[[#This Row],[Costo previsto]]-Prestamos[[#This Row],[Costo real]]</f>
        <v>0</v>
      </c>
    </row>
    <row r="30" spans="1:10" ht="24.95" customHeight="1">
      <c r="B30" s="12" t="s">
        <v>39</v>
      </c>
      <c r="C30" s="30"/>
      <c r="D30" s="30"/>
      <c r="E30" s="30">
        <f>Transporte[[#This Row],[Costo previsto]]-Transporte[[#This Row],[Costo real]]</f>
        <v>0</v>
      </c>
      <c r="F30" s="17"/>
      <c r="G30" s="12" t="s">
        <v>78</v>
      </c>
      <c r="H30" s="30"/>
      <c r="I30" s="30"/>
      <c r="J30" s="30">
        <f>Prestamos[[#This Row],[Costo previsto]]-Prestamos[[#This Row],[Costo real]]</f>
        <v>0</v>
      </c>
    </row>
    <row r="31" spans="1:10" ht="24.95" customHeight="1">
      <c r="B31" s="12" t="s">
        <v>40</v>
      </c>
      <c r="C31" s="30"/>
      <c r="D31" s="30"/>
      <c r="E31" s="30">
        <f>Transporte[[#This Row],[Costo previsto]]-Transporte[[#This Row],[Costo real]]</f>
        <v>0</v>
      </c>
      <c r="F31" s="17"/>
      <c r="G31" s="12" t="s">
        <v>78</v>
      </c>
      <c r="H31" s="30"/>
      <c r="I31" s="30"/>
      <c r="J31" s="30">
        <f>Prestamos[[#This Row],[Costo previsto]]-Prestamos[[#This Row],[Costo real]]</f>
        <v>0</v>
      </c>
    </row>
    <row r="32" spans="1:10" ht="24.95" customHeight="1">
      <c r="B32" s="12" t="s">
        <v>41</v>
      </c>
      <c r="C32" s="30"/>
      <c r="D32" s="30"/>
      <c r="E32" s="30">
        <f>Transporte[[#This Row],[Costo previsto]]-Transporte[[#This Row],[Costo real]]</f>
        <v>0</v>
      </c>
      <c r="F32" s="17"/>
      <c r="G32" s="12" t="s">
        <v>34</v>
      </c>
      <c r="H32" s="30"/>
      <c r="I32" s="30"/>
      <c r="J32" s="30">
        <f>Prestamos[[#This Row],[Costo previsto]]-Prestamos[[#This Row],[Costo real]]</f>
        <v>0</v>
      </c>
    </row>
    <row r="33" spans="1:10" ht="24.95" customHeight="1">
      <c r="B33" s="12" t="s">
        <v>42</v>
      </c>
      <c r="C33" s="30"/>
      <c r="D33" s="30"/>
      <c r="E33" s="30">
        <f>Transporte[[#This Row],[Costo previsto]]-Transporte[[#This Row],[Costo real]]</f>
        <v>0</v>
      </c>
      <c r="F33" s="17"/>
      <c r="G33" s="18" t="s">
        <v>35</v>
      </c>
      <c r="H33" s="30"/>
      <c r="I33" s="30"/>
      <c r="J33" s="30">
        <f>SUBTOTAL(109,Prestamos[Diferencia])</f>
        <v>0</v>
      </c>
    </row>
    <row r="34" spans="1:10" ht="24.95" customHeight="1">
      <c r="B34" s="12" t="s">
        <v>34</v>
      </c>
      <c r="C34" s="30"/>
      <c r="D34" s="30"/>
      <c r="E34" s="30">
        <f>Transporte[[#This Row],[Costo previsto]]-Transporte[[#This Row],[Costo real]]</f>
        <v>0</v>
      </c>
      <c r="F34" s="17"/>
      <c r="G34" s="21"/>
      <c r="H34" s="21"/>
      <c r="I34" s="21"/>
      <c r="J34" s="21"/>
    </row>
    <row r="35" spans="1:10" ht="24.95" customHeight="1">
      <c r="B35" s="18" t="s">
        <v>35</v>
      </c>
      <c r="C35" s="30"/>
      <c r="D35" s="30"/>
      <c r="E35" s="30">
        <f>SUBTOTAL(109,Transporte[Diferencia])</f>
        <v>0</v>
      </c>
      <c r="F35" s="17"/>
      <c r="G35" s="13" t="s">
        <v>79</v>
      </c>
      <c r="H35" s="13" t="s">
        <v>62</v>
      </c>
      <c r="I35" s="13" t="s">
        <v>63</v>
      </c>
      <c r="J35" s="13" t="s">
        <v>67</v>
      </c>
    </row>
    <row r="36" spans="1:10" ht="24.95" customHeight="1">
      <c r="B36" s="21"/>
      <c r="C36" s="21"/>
      <c r="D36" s="21"/>
      <c r="E36" s="21"/>
      <c r="F36" s="17"/>
      <c r="G36" s="12" t="s">
        <v>80</v>
      </c>
      <c r="H36" s="30"/>
      <c r="I36" s="30"/>
      <c r="J36" s="30">
        <f>Impuestos[[#This Row],[Costo previsto]]-Impuestos[[#This Row],[Costo real]]</f>
        <v>0</v>
      </c>
    </row>
    <row r="37" spans="1:10" ht="24.95" customHeight="1">
      <c r="A37" s="5" t="s">
        <v>14</v>
      </c>
      <c r="B37" s="13" t="s">
        <v>43</v>
      </c>
      <c r="C37" s="13" t="s">
        <v>62</v>
      </c>
      <c r="D37" s="13" t="s">
        <v>63</v>
      </c>
      <c r="E37" s="13" t="s">
        <v>67</v>
      </c>
      <c r="F37" s="17"/>
      <c r="G37" s="12" t="s">
        <v>81</v>
      </c>
      <c r="H37" s="30"/>
      <c r="I37" s="30"/>
      <c r="J37" s="30">
        <f>Impuestos[[#This Row],[Costo previsto]]-Impuestos[[#This Row],[Costo real]]</f>
        <v>0</v>
      </c>
    </row>
    <row r="38" spans="1:10" ht="24.95" customHeight="1">
      <c r="B38" s="12" t="s">
        <v>44</v>
      </c>
      <c r="C38" s="30"/>
      <c r="D38" s="30"/>
      <c r="E38" s="30">
        <f>Seguro[[#This Row],[Costo previsto]]-Seguro[[#This Row],[Costo real]]</f>
        <v>0</v>
      </c>
      <c r="F38" s="17"/>
      <c r="G38" s="12" t="s">
        <v>82</v>
      </c>
      <c r="H38" s="30"/>
      <c r="I38" s="30"/>
      <c r="J38" s="30">
        <f>Impuestos[[#This Row],[Costo previsto]]-Impuestos[[#This Row],[Costo real]]</f>
        <v>0</v>
      </c>
    </row>
    <row r="39" spans="1:10" ht="24.95" customHeight="1">
      <c r="B39" s="12" t="s">
        <v>45</v>
      </c>
      <c r="C39" s="30"/>
      <c r="D39" s="30"/>
      <c r="E39" s="30">
        <f>Seguro[[#This Row],[Costo previsto]]-Seguro[[#This Row],[Costo real]]</f>
        <v>0</v>
      </c>
      <c r="F39" s="17"/>
      <c r="G39" s="12" t="s">
        <v>34</v>
      </c>
      <c r="H39" s="30"/>
      <c r="I39" s="30"/>
      <c r="J39" s="30">
        <f>Impuestos[[#This Row],[Costo previsto]]-Impuestos[[#This Row],[Costo real]]</f>
        <v>0</v>
      </c>
    </row>
    <row r="40" spans="1:10" ht="24.95" customHeight="1">
      <c r="B40" s="12" t="s">
        <v>46</v>
      </c>
      <c r="C40" s="30"/>
      <c r="D40" s="30"/>
      <c r="E40" s="30">
        <f>Seguro[[#This Row],[Costo previsto]]-Seguro[[#This Row],[Costo real]]</f>
        <v>0</v>
      </c>
      <c r="F40" s="17"/>
      <c r="G40" s="18" t="s">
        <v>35</v>
      </c>
      <c r="H40" s="30"/>
      <c r="I40" s="30"/>
      <c r="J40" s="30">
        <f>SUBTOTAL(109,Impuestos[Diferencia])</f>
        <v>0</v>
      </c>
    </row>
    <row r="41" spans="1:10" ht="24.95" customHeight="1">
      <c r="B41" s="12" t="s">
        <v>34</v>
      </c>
      <c r="C41" s="30"/>
      <c r="D41" s="30"/>
      <c r="E41" s="30">
        <f>Seguro[[#This Row],[Costo previsto]]-Seguro[[#This Row],[Costo real]]</f>
        <v>0</v>
      </c>
      <c r="F41" s="17"/>
      <c r="G41" s="21"/>
      <c r="H41" s="21"/>
      <c r="I41" s="21"/>
      <c r="J41" s="21"/>
    </row>
    <row r="42" spans="1:10" ht="24.95" customHeight="1">
      <c r="B42" s="18" t="s">
        <v>35</v>
      </c>
      <c r="C42" s="30"/>
      <c r="D42" s="30"/>
      <c r="E42" s="30">
        <f>SUBTOTAL(109,Seguro[Diferencia])</f>
        <v>0</v>
      </c>
      <c r="F42" s="17"/>
      <c r="G42" s="13" t="s">
        <v>83</v>
      </c>
      <c r="H42" s="13" t="s">
        <v>62</v>
      </c>
      <c r="I42" s="13" t="s">
        <v>63</v>
      </c>
      <c r="J42" s="13" t="s">
        <v>67</v>
      </c>
    </row>
    <row r="43" spans="1:10" ht="24.95" customHeight="1">
      <c r="B43" s="21"/>
      <c r="C43" s="21"/>
      <c r="D43" s="21"/>
      <c r="E43" s="21"/>
      <c r="F43" s="17"/>
      <c r="G43" s="12" t="s">
        <v>84</v>
      </c>
      <c r="H43" s="30"/>
      <c r="I43" s="30"/>
      <c r="J43" s="30">
        <f>Ahorros[[#This Row],[Costo previsto]]-Ahorros[[#This Row],[Costo real]]</f>
        <v>0</v>
      </c>
    </row>
    <row r="44" spans="1:10" ht="24.95" customHeight="1">
      <c r="A44" s="5" t="s">
        <v>15</v>
      </c>
      <c r="B44" s="13" t="s">
        <v>47</v>
      </c>
      <c r="C44" s="13" t="s">
        <v>62</v>
      </c>
      <c r="D44" s="13" t="s">
        <v>63</v>
      </c>
      <c r="E44" s="13" t="s">
        <v>67</v>
      </c>
      <c r="F44" s="17"/>
      <c r="G44" s="12" t="s">
        <v>85</v>
      </c>
      <c r="H44" s="30"/>
      <c r="I44" s="30"/>
      <c r="J44" s="30">
        <f>Ahorros[[#This Row],[Costo previsto]]-Ahorros[[#This Row],[Costo real]]</f>
        <v>0</v>
      </c>
    </row>
    <row r="45" spans="1:10" ht="24.95" customHeight="1">
      <c r="B45" s="12" t="s">
        <v>48</v>
      </c>
      <c r="C45" s="30"/>
      <c r="D45" s="30"/>
      <c r="E45" s="30">
        <f>Comida[[#This Row],[Costo previsto]]-Comida[[#This Row],[Costo real]]</f>
        <v>0</v>
      </c>
      <c r="F45" s="17"/>
      <c r="G45" s="12" t="s">
        <v>34</v>
      </c>
      <c r="H45" s="30"/>
      <c r="I45" s="30"/>
      <c r="J45" s="30">
        <f>Ahorros[[#This Row],[Costo previsto]]-Ahorros[[#This Row],[Costo real]]</f>
        <v>0</v>
      </c>
    </row>
    <row r="46" spans="1:10" ht="24.95" customHeight="1">
      <c r="B46" s="12" t="s">
        <v>49</v>
      </c>
      <c r="C46" s="30"/>
      <c r="D46" s="30"/>
      <c r="E46" s="30">
        <f>Comida[[#This Row],[Costo previsto]]-Comida[[#This Row],[Costo real]]</f>
        <v>0</v>
      </c>
      <c r="F46" s="17"/>
      <c r="G46" s="18" t="s">
        <v>35</v>
      </c>
      <c r="H46" s="30"/>
      <c r="I46" s="30"/>
      <c r="J46" s="30">
        <f>SUBTOTAL(109,Ahorros[Diferencia])</f>
        <v>0</v>
      </c>
    </row>
    <row r="47" spans="1:10" ht="24.95" customHeight="1">
      <c r="B47" s="12" t="s">
        <v>34</v>
      </c>
      <c r="C47" s="30"/>
      <c r="D47" s="30"/>
      <c r="E47" s="30">
        <f>Comida[[#This Row],[Costo previsto]]-Comida[[#This Row],[Costo real]]</f>
        <v>0</v>
      </c>
      <c r="F47" s="17"/>
      <c r="G47" s="21"/>
      <c r="H47" s="21"/>
      <c r="I47" s="21"/>
      <c r="J47" s="21"/>
    </row>
    <row r="48" spans="1:10" ht="24.95" customHeight="1">
      <c r="B48" s="18" t="s">
        <v>35</v>
      </c>
      <c r="C48" s="30"/>
      <c r="D48" s="30"/>
      <c r="E48" s="30">
        <f>SUBTOTAL(109,Comida[Diferencia])</f>
        <v>0</v>
      </c>
      <c r="F48" s="17"/>
      <c r="G48" s="13" t="s">
        <v>86</v>
      </c>
      <c r="H48" s="13" t="s">
        <v>62</v>
      </c>
      <c r="I48" s="13" t="s">
        <v>63</v>
      </c>
      <c r="J48" s="13" t="s">
        <v>67</v>
      </c>
    </row>
    <row r="49" spans="1:10" ht="24.95" customHeight="1">
      <c r="B49" s="21"/>
      <c r="C49" s="21"/>
      <c r="D49" s="21"/>
      <c r="E49" s="21"/>
      <c r="F49" s="17"/>
      <c r="G49" s="12" t="s">
        <v>87</v>
      </c>
      <c r="H49" s="30"/>
      <c r="I49" s="30"/>
      <c r="J49" s="30">
        <f>Regalos[[#This Row],[Costo previsto]]-Regalos[[#This Row],[Costo real]]</f>
        <v>0</v>
      </c>
    </row>
    <row r="50" spans="1:10" ht="24.95" customHeight="1">
      <c r="A50" s="5" t="s">
        <v>16</v>
      </c>
      <c r="B50" s="13" t="s">
        <v>50</v>
      </c>
      <c r="C50" s="13" t="s">
        <v>62</v>
      </c>
      <c r="D50" s="13" t="s">
        <v>63</v>
      </c>
      <c r="E50" s="13" t="s">
        <v>67</v>
      </c>
      <c r="F50" s="17"/>
      <c r="G50" s="12" t="s">
        <v>88</v>
      </c>
      <c r="H50" s="30"/>
      <c r="I50" s="30"/>
      <c r="J50" s="30">
        <f>Regalos[[#This Row],[Costo previsto]]-Regalos[[#This Row],[Costo real]]</f>
        <v>0</v>
      </c>
    </row>
    <row r="51" spans="1:10" ht="24.95" customHeight="1">
      <c r="B51" s="12" t="s">
        <v>51</v>
      </c>
      <c r="C51" s="30"/>
      <c r="D51" s="30"/>
      <c r="E51" s="30">
        <f>Mascotas[[#This Row],[Costo previsto]]-Mascotas[[#This Row],[Costo real]]</f>
        <v>0</v>
      </c>
      <c r="F51" s="17"/>
      <c r="G51" s="12" t="s">
        <v>89</v>
      </c>
      <c r="H51" s="30"/>
      <c r="I51" s="30"/>
      <c r="J51" s="30">
        <f>Regalos[[#This Row],[Costo previsto]]-Regalos[[#This Row],[Costo real]]</f>
        <v>0</v>
      </c>
    </row>
    <row r="52" spans="1:10" ht="24.95" customHeight="1">
      <c r="B52" s="12" t="s">
        <v>52</v>
      </c>
      <c r="C52" s="30"/>
      <c r="D52" s="30"/>
      <c r="E52" s="30">
        <f>Mascotas[[#This Row],[Costo previsto]]-Mascotas[[#This Row],[Costo real]]</f>
        <v>0</v>
      </c>
      <c r="F52" s="17"/>
      <c r="G52" s="18" t="s">
        <v>35</v>
      </c>
      <c r="H52" s="30"/>
      <c r="I52" s="30"/>
      <c r="J52" s="30">
        <f>SUBTOTAL(109,Regalos[Diferencia])</f>
        <v>0</v>
      </c>
    </row>
    <row r="53" spans="1:10" ht="24.95" customHeight="1">
      <c r="B53" s="12" t="s">
        <v>53</v>
      </c>
      <c r="C53" s="30"/>
      <c r="D53" s="30"/>
      <c r="E53" s="30">
        <f>Mascotas[[#This Row],[Costo previsto]]-Mascotas[[#This Row],[Costo real]]</f>
        <v>0</v>
      </c>
      <c r="F53" s="17"/>
      <c r="G53" s="21"/>
      <c r="H53" s="21"/>
      <c r="I53" s="21"/>
      <c r="J53" s="21"/>
    </row>
    <row r="54" spans="1:10" ht="24.95" customHeight="1">
      <c r="B54" s="12" t="s">
        <v>54</v>
      </c>
      <c r="C54" s="30"/>
      <c r="D54" s="30"/>
      <c r="E54" s="30">
        <f>Mascotas[[#This Row],[Costo previsto]]-Mascotas[[#This Row],[Costo real]]</f>
        <v>0</v>
      </c>
      <c r="F54" s="17"/>
      <c r="G54" s="13" t="s">
        <v>90</v>
      </c>
      <c r="H54" s="13" t="s">
        <v>62</v>
      </c>
      <c r="I54" s="13" t="s">
        <v>63</v>
      </c>
      <c r="J54" s="13" t="s">
        <v>67</v>
      </c>
    </row>
    <row r="55" spans="1:10" ht="24.95" customHeight="1">
      <c r="B55" s="12" t="s">
        <v>34</v>
      </c>
      <c r="C55" s="30"/>
      <c r="D55" s="30"/>
      <c r="E55" s="30">
        <f>Mascotas[[#This Row],[Costo previsto]]-Mascotas[[#This Row],[Costo real]]</f>
        <v>0</v>
      </c>
      <c r="F55" s="17"/>
      <c r="G55" s="12" t="s">
        <v>91</v>
      </c>
      <c r="H55" s="30"/>
      <c r="I55" s="30"/>
      <c r="J55" s="30">
        <f>Legal[[#This Row],[Costo previsto]]-Legal[[#This Row],[Costo real]]</f>
        <v>0</v>
      </c>
    </row>
    <row r="56" spans="1:10" ht="24.95" customHeight="1">
      <c r="B56" s="18" t="s">
        <v>35</v>
      </c>
      <c r="C56" s="30"/>
      <c r="D56" s="30"/>
      <c r="E56" s="30">
        <f>SUBTOTAL(109,Mascotas[Diferencia])</f>
        <v>0</v>
      </c>
      <c r="F56" s="17"/>
      <c r="G56" s="12" t="s">
        <v>92</v>
      </c>
      <c r="H56" s="30"/>
      <c r="I56" s="30"/>
      <c r="J56" s="30">
        <f>Legal[[#This Row],[Costo previsto]]-Legal[[#This Row],[Costo real]]</f>
        <v>0</v>
      </c>
    </row>
    <row r="57" spans="1:10" ht="24.95" customHeight="1">
      <c r="B57" s="21"/>
      <c r="C57" s="21"/>
      <c r="D57" s="21"/>
      <c r="E57" s="21"/>
      <c r="F57" s="17"/>
      <c r="G57" s="12" t="s">
        <v>93</v>
      </c>
      <c r="H57" s="30"/>
      <c r="I57" s="30"/>
      <c r="J57" s="30">
        <f>Legal[[#This Row],[Costo previsto]]-Legal[[#This Row],[Costo real]]</f>
        <v>0</v>
      </c>
    </row>
    <row r="58" spans="1:10" ht="24.95" customHeight="1">
      <c r="A58" s="5" t="s">
        <v>17</v>
      </c>
      <c r="B58" s="13" t="s">
        <v>55</v>
      </c>
      <c r="C58" s="13" t="s">
        <v>62</v>
      </c>
      <c r="D58" s="13" t="s">
        <v>63</v>
      </c>
      <c r="E58" s="13" t="s">
        <v>67</v>
      </c>
      <c r="F58" s="17"/>
      <c r="G58" s="12" t="s">
        <v>34</v>
      </c>
      <c r="H58" s="30"/>
      <c r="I58" s="30"/>
      <c r="J58" s="30">
        <f>Legal[[#This Row],[Costo previsto]]-Legal[[#This Row],[Costo real]]</f>
        <v>0</v>
      </c>
    </row>
    <row r="59" spans="1:10" ht="24.95" customHeight="1">
      <c r="B59" s="12" t="s">
        <v>52</v>
      </c>
      <c r="C59" s="30"/>
      <c r="D59" s="30"/>
      <c r="E59" s="30">
        <f>CuidadoPersonal[[#This Row],[Costo previsto]]-CuidadoPersonal[[#This Row],[Costo real]]</f>
        <v>0</v>
      </c>
      <c r="F59" s="17"/>
      <c r="G59" s="18" t="s">
        <v>35</v>
      </c>
      <c r="H59" s="30"/>
      <c r="I59" s="30"/>
      <c r="J59" s="30">
        <f>SUBTOTAL(109,Legal[Diferencia])</f>
        <v>0</v>
      </c>
    </row>
    <row r="60" spans="1:10" ht="24.95" customHeight="1">
      <c r="B60" s="12" t="s">
        <v>56</v>
      </c>
      <c r="C60" s="30"/>
      <c r="D60" s="30"/>
      <c r="E60" s="30">
        <f>CuidadoPersonal[[#This Row],[Costo previsto]]-CuidadoPersonal[[#This Row],[Costo real]]</f>
        <v>0</v>
      </c>
      <c r="F60" s="17"/>
      <c r="G60" s="21"/>
      <c r="H60" s="21"/>
      <c r="I60" s="21"/>
      <c r="J60" s="21"/>
    </row>
    <row r="61" spans="1:10" ht="24.95" customHeight="1">
      <c r="A61" s="5" t="s">
        <v>18</v>
      </c>
      <c r="B61" s="12" t="s">
        <v>57</v>
      </c>
      <c r="C61" s="30"/>
      <c r="D61" s="30"/>
      <c r="E61" s="30">
        <f>CuidadoPersonal[[#This Row],[Costo previsto]]-CuidadoPersonal[[#This Row],[Costo real]]</f>
        <v>0</v>
      </c>
      <c r="F61" s="17"/>
      <c r="G61" s="22" t="s">
        <v>94</v>
      </c>
      <c r="H61" s="22"/>
      <c r="I61" s="22"/>
      <c r="J61" s="29">
        <f>SUBTOTAL(109,Alojamiento[Costo previsto],Transporte[Costo previsto],Seguro[Costo previsto],Comida[Costo previsto],Mascotas[Costo previsto],CuidadoPersonal[Costo previsto],Entretenimiento[Costo previsto],Prestamos[Costo previsto],Impuestos[Costo previsto],Ahorros[Costo previsto],Regalos[Costo previsto],Legal[Costo previsto])</f>
        <v>1195</v>
      </c>
    </row>
    <row r="62" spans="1:10" ht="24.95" customHeight="1">
      <c r="B62" s="12" t="s">
        <v>58</v>
      </c>
      <c r="C62" s="30"/>
      <c r="D62" s="30"/>
      <c r="E62" s="30">
        <f>CuidadoPersonal[[#This Row],[Costo previsto]]-CuidadoPersonal[[#This Row],[Costo real]]</f>
        <v>0</v>
      </c>
      <c r="F62" s="17"/>
      <c r="G62" s="22"/>
      <c r="H62" s="22"/>
      <c r="I62" s="22"/>
      <c r="J62" s="29"/>
    </row>
    <row r="63" spans="1:10" ht="24.95" customHeight="1">
      <c r="B63" s="12" t="s">
        <v>59</v>
      </c>
      <c r="C63" s="30"/>
      <c r="D63" s="30"/>
      <c r="E63" s="30">
        <f>CuidadoPersonal[[#This Row],[Costo previsto]]-CuidadoPersonal[[#This Row],[Costo real]]</f>
        <v>0</v>
      </c>
      <c r="F63" s="17"/>
      <c r="G63" s="22" t="s">
        <v>95</v>
      </c>
      <c r="H63" s="22"/>
      <c r="I63" s="22"/>
      <c r="J63" s="29">
        <f>SUBTOTAL(109,Alojamiento[Costo real],Transporte[Costo real],Seguro[Costo real],Comida[Costo real],Mascotas[Costo real],CuidadoPersonal[Costo real],Entretenimiento[Costo real],Prestamos[Costo real],Impuestos[Costo real],Ahorros[Costo real],Regalos[Costo real],Legal[Costo real])</f>
        <v>1236</v>
      </c>
    </row>
    <row r="64" spans="1:10" ht="24.95" customHeight="1">
      <c r="B64" s="12" t="s">
        <v>60</v>
      </c>
      <c r="C64" s="30"/>
      <c r="D64" s="30"/>
      <c r="E64" s="30">
        <f>CuidadoPersonal[[#This Row],[Costo previsto]]-CuidadoPersonal[[#This Row],[Costo real]]</f>
        <v>0</v>
      </c>
      <c r="F64" s="17"/>
      <c r="G64" s="22"/>
      <c r="H64" s="22"/>
      <c r="I64" s="22"/>
      <c r="J64" s="29"/>
    </row>
    <row r="65" spans="2:10" ht="24.95" customHeight="1">
      <c r="B65" s="12" t="s">
        <v>34</v>
      </c>
      <c r="C65" s="30"/>
      <c r="D65" s="30"/>
      <c r="E65" s="30">
        <f>CuidadoPersonal[[#This Row],[Costo previsto]]-CuidadoPersonal[[#This Row],[Costo real]]</f>
        <v>0</v>
      </c>
      <c r="F65" s="17"/>
      <c r="G65" s="22" t="s">
        <v>96</v>
      </c>
      <c r="H65" s="22"/>
      <c r="I65" s="22"/>
      <c r="J65" s="29">
        <f>J61-J63</f>
        <v>-41</v>
      </c>
    </row>
    <row r="66" spans="2:10" ht="24.95" customHeight="1">
      <c r="B66" s="18" t="s">
        <v>35</v>
      </c>
      <c r="C66" s="30"/>
      <c r="D66" s="30"/>
      <c r="E66" s="30">
        <f>SUBTOTAL(109,CuidadoPersonal[Diferencia])</f>
        <v>0</v>
      </c>
      <c r="F66" s="17"/>
      <c r="G66" s="22"/>
      <c r="H66" s="22"/>
      <c r="I66" s="22"/>
      <c r="J66" s="29"/>
    </row>
    <row r="67" spans="2:10">
      <c r="B67" s="26"/>
      <c r="C67" s="26"/>
      <c r="D67" s="26"/>
      <c r="E67" s="26"/>
    </row>
  </sheetData>
  <mergeCells count="26">
    <mergeCell ref="B67:E67"/>
    <mergeCell ref="G60:J60"/>
    <mergeCell ref="G53:J53"/>
    <mergeCell ref="G47:J47"/>
    <mergeCell ref="G41:J41"/>
    <mergeCell ref="G65:I66"/>
    <mergeCell ref="J65:J66"/>
    <mergeCell ref="J61:J62"/>
    <mergeCell ref="J63:J64"/>
    <mergeCell ref="G63:I64"/>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s>
  <dataValidations count="12">
    <dataValidation allowBlank="1" showInputMessage="1" showErrorMessage="1" prompt="Cree un presupuesto mensual personal en esta hoja de cálculo. Encontrará instrucciones útiles sobre cómo usar este libro en las celdas de esta columna. Use la flecha hacia abajo para empezar." sqref="A1"/>
    <dataValidation allowBlank="1" showInputMessage="1" showErrorMessage="1" prompt="El título de esta hoja de cálculo está en la celda C2. La instrucción siguiente se encuentra en la celda A4." sqref="A2"/>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dataValidation allowBlank="1" showInputMessage="1" showErrorMessage="1" prompt="El saldo previsto se calcula automáticamente en la celda H4; el saldo real, en la H6; y la diferencia, en la celda H8. La instrucción siguiente se encuentra en la celda A9." sqref="A7"/>
    <dataValidation allowBlank="1" showInputMessage="1" showErrorMessage="1" prompt="La etiqueta Ingresos mensuales reales está en la celda de la derecha. Escriba el Ingreso 1 en la celda C10 y el Ingreso adicional en la C11 para calcular el total de ingresos mensuales en la celda C12. La instrucción siguiente está en la celda A14." sqref="A9"/>
    <dataValidation allowBlank="1" showInputMessage="1" showErrorMessage="1" prompt="Escriba la información en la tabla Alojamiento, empezando por la celda de la derecha y en la tabla Entretenimiento, empezando por la celda G14. La instrucción siguiente se encuentra en la celda A27." sqref="A14"/>
    <dataValidation allowBlank="1" showInputMessage="1" showErrorMessage="1" prompt="Escriba la información en la tabla Transporte, empezando por la celda de la derecha y en la tabla Préstamos, empezando por la celda G26. La instrucción siguiente se encuentra en la celda A37." sqref="A27"/>
    <dataValidation allowBlank="1" showInputMessage="1" showErrorMessage="1" prompt="Escriba la información en la tabla Seguro, empezando por la celda de la derecha y en la tabla Impuestos, empezando por la celda G35. La instrucción siguiente se encuentra en la celda A44." sqref="A37"/>
    <dataValidation allowBlank="1" showInputMessage="1" showErrorMessage="1" prompt="Escriba la información en la tabla Comida, empezando por la celda de la derecha y en la tabla Ahorros, empezando por la celda G42. La instrucción siguiente se encuentra en la celda A50." sqref="A44"/>
    <dataValidation allowBlank="1" showInputMessage="1" showErrorMessage="1" prompt="Escriba la información en la tabla Mascotas, empezando por la celda de la derecha y en la tabla Regalos, empezando por la celda G48. La instrucción siguiente se encuentra en la celda A58." sqref="A50"/>
    <dataValidation allowBlank="1" showInputMessage="1" showErrorMessage="1" prompt="Escriba la información en la tabla Cuidado personal, empezando por la celda de la derecha y en la tabla Legal, empezando por la celda G54. La instrucción siguiente se encuentra en la celda A61." sqref="A58"/>
    <dataValidation allowBlank="1" showInputMessage="1" showErrorMessage="1" prompt="El total de gastos previstos se calcula automáticamente en la celda J61; el total del gasto real, en la J63; y la diferencia total, en la celda J65." sqref="A61"/>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4917D-B4E2-41EC-A344-CAB929C318E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369F-E7E4-4C61-9F47-33FFE80F8E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Inicio</vt:lpstr>
      <vt:lpstr>Presupuesto mensual personal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2020-04-16T02:07:26Z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