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mc:AlternateContent xmlns:mc="http://schemas.openxmlformats.org/markup-compatibility/2006">
    <mc:Choice Requires="x15">
      <x15ac:absPath xmlns:x15ac="http://schemas.microsoft.com/office/spreadsheetml/2010/11/ac" url="\\deli\projects\Office_Online\technicians\TKrcma\_MM\_GET_T1\ESM\target\"/>
    </mc:Choice>
  </mc:AlternateContent>
  <bookViews>
    <workbookView xWindow="-120" yWindow="-120" windowWidth="29040" windowHeight="17640" xr2:uid="{00000000-000D-0000-FFFF-FFFF00000000}"/>
  </bookViews>
  <sheets>
    <sheet name="Inicio" sheetId="3" r:id="rId1"/>
    <sheet name="Rueda de Presupuesto" sheetId="1" r:id="rId2"/>
    <sheet name="Datos" sheetId="2" state="hidden" r:id="rId3"/>
  </sheets>
  <definedNames>
    <definedName name="Ahorros">Datos!$E$3</definedName>
    <definedName name="CantidadPorCategoría">Datos!$A$3:$B$8</definedName>
    <definedName name="Categorías">Datos!$A$3:$A$8</definedName>
    <definedName name="Ingreso">'Rueda de Presupuesto'!$B$3</definedName>
    <definedName name="_xlnm.Print_Titles" localSheetId="1">'Rueda de Presupuesto'!$6:$6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E3" i="2" l="1"/>
  <c r="B8" i="2" s="1"/>
  <c r="C8" i="2" s="1"/>
  <c r="B4" i="2"/>
  <c r="B5" i="2"/>
  <c r="B6" i="2"/>
  <c r="B7" i="2"/>
  <c r="B3" i="2"/>
  <c r="G7" i="1" l="1"/>
  <c r="G8" i="1"/>
  <c r="G9" i="1"/>
  <c r="G11" i="1"/>
  <c r="G12" i="1"/>
  <c r="G13" i="1"/>
  <c r="G14" i="1"/>
  <c r="G15" i="1"/>
  <c r="G16" i="1"/>
  <c r="G17" i="1"/>
  <c r="G18" i="1"/>
  <c r="G19" i="1"/>
  <c r="G20" i="1"/>
  <c r="G21" i="1"/>
  <c r="G22" i="1"/>
  <c r="G23" i="1"/>
  <c r="C3" i="2" l="1"/>
  <c r="G10" i="1"/>
  <c r="C7" i="2"/>
  <c r="C4" i="2"/>
  <c r="C6" i="2"/>
  <c r="C5" i="2"/>
  <c r="C10" i="2" l="1"/>
  <c r="G3" i="1"/>
</calcChain>
</file>

<file path=xl/sharedStrings.xml><?xml version="1.0" encoding="utf-8"?>
<sst xmlns="http://schemas.openxmlformats.org/spreadsheetml/2006/main" count="94" uniqueCount="58">
  <si>
    <t>Gas</t>
  </si>
  <si>
    <t>Cable</t>
  </si>
  <si>
    <t>TOTAL:</t>
  </si>
  <si>
    <t>Sobre la plantilla</t>
  </si>
  <si>
    <t>Haga un seguimiento a sus gastos y ahorros mensuales utilizando esta plantilla.</t>
  </si>
  <si>
    <t>Escriba los detalles de los gastos en la tabla y los ingresos mensuales para calcular los ahorros.</t>
  </si>
  <si>
    <t>El gráfico de anillos que muestra los gastos y ahorros se actualiza automáticamente.</t>
  </si>
  <si>
    <t>Nota:</t>
  </si>
  <si>
    <t>Se han proporcionado instrucciones adicionales en la columna A en la hoja de cálculo de la RUEDA DE PRESUPUESTO. Este mensaje de texto se ha ocultado intencionadamente. Para quitar texto, seleccione la columna A, luego seleccione ELIMINAR. Para mostrar el texto, seleccione la columna A, luego cambie el color de la fuente.</t>
  </si>
  <si>
    <t>Para obtener más información sobre la tabla, presione MAYÚS y luego F10 dentro de la tabla, seleccione la opción TABLA y luego seleccione TEXTO ALTERNATIVO.</t>
  </si>
  <si>
    <t>Rueda de presupuesto</t>
  </si>
  <si>
    <t>Llene la tabla en esta plantilla. La gráfica mostrará sus gastos mensuales en relación con sus ingresos mensuales. También calculará los porcentajes para mostrarle cuánto va a ahorrar/ha ahorrado.</t>
  </si>
  <si>
    <t>Cree una rueda de presupuesto en esta hoja de cálculo. El título de la hoja de cálculo está en la celda a la derecha y el consejo en la celda D1. Otras instrucciones útiles sobre cómo usar esta hoja de cálculo están en las celdas de esta columna. Flecha hacia abajo para empezar.</t>
  </si>
  <si>
    <t>La etiqueta Ingresos mensuales se encuentra en la celda a la derecha, el gráfico de anillos que muestra los gastos y ahorros en la celda C2 y la etiqueta Importe ahorrado en la celda G2.</t>
  </si>
  <si>
    <t>Escriba los Ingresos mensuales en la celda de la derecha. El Importe ahorrado se calcula automáticamente en la celda G3. La siguiente instrucción está en la celda A6.</t>
  </si>
  <si>
    <t>Escriba los detalles en la tabla Gastos empezando por la celda de la derecha.</t>
  </si>
  <si>
    <t>Gastos</t>
  </si>
  <si>
    <t>Categoría</t>
  </si>
  <si>
    <t>Cantidad</t>
  </si>
  <si>
    <t>Frecuencia</t>
  </si>
  <si>
    <t>% del total</t>
  </si>
  <si>
    <t>Cantidad mensual</t>
  </si>
  <si>
    <t>Esta hoja debe permanecer oculta</t>
  </si>
  <si>
    <t>Categorías</t>
  </si>
  <si>
    <t>Hogar</t>
  </si>
  <si>
    <t>Entretenimiento</t>
  </si>
  <si>
    <t>Transporte</t>
  </si>
  <si>
    <t>Comida</t>
  </si>
  <si>
    <t>Varios</t>
  </si>
  <si>
    <t>Ahorros</t>
  </si>
  <si>
    <t>Cantidad por Categoría</t>
  </si>
  <si>
    <t>Porcentaje del total</t>
  </si>
  <si>
    <t>Semanal</t>
  </si>
  <si>
    <t>Mensual</t>
  </si>
  <si>
    <t>Trimestral</t>
  </si>
  <si>
    <t>Semestral</t>
  </si>
  <si>
    <t>Anual</t>
  </si>
  <si>
    <t>Una semana sí y otra no</t>
  </si>
  <si>
    <t>Un mes sí y otro no</t>
  </si>
  <si>
    <t>Seguros</t>
  </si>
  <si>
    <t>Pago del auto</t>
  </si>
  <si>
    <t>Hipoteca</t>
  </si>
  <si>
    <t>Noche de cine</t>
  </si>
  <si>
    <t>Zapatillas</t>
  </si>
  <si>
    <t>Comida del perro</t>
  </si>
  <si>
    <t>Seguro para mascotas</t>
  </si>
  <si>
    <t>Alimentos</t>
  </si>
  <si>
    <t>Café</t>
  </si>
  <si>
    <t>Equipo de escalada</t>
  </si>
  <si>
    <t>Membresía del gimnasio</t>
  </si>
  <si>
    <t>Auriculares</t>
  </si>
  <si>
    <t>Corte de cabello</t>
  </si>
  <si>
    <t>Videojuegos</t>
  </si>
  <si>
    <t>Ropa</t>
  </si>
  <si>
    <t>Ingreso
mensual</t>
  </si>
  <si>
    <t>Importe
ahorrado</t>
  </si>
  <si>
    <t>Valor calculado
automáticamente</t>
  </si>
  <si>
    <t>El gráfico de Dona que muestra los gastos y ahorros está en esta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</si>
</sst>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4" x14ac:knownFonts="1">
    <font>
      <sz val="12"/>
      <color rgb="FF404040"/>
      <name val="Segoe UI"/>
      <family val="2"/>
      <scheme val="minor"/>
    </font>
    <font>
      <b/>
      <sz val="11"/>
      <color theme="3"/>
      <name val="Segoe UI"/>
      <family val="2"/>
      <scheme val="minor"/>
    </font>
    <font>
      <sz val="9"/>
      <color rgb="FF404040"/>
      <name val="Segoe UI"/>
      <family val="2"/>
      <scheme val="minor"/>
    </font>
    <font>
      <sz val="13"/>
      <color theme="6"/>
      <name val="Segoe UI"/>
      <family val="2"/>
      <scheme val="minor"/>
    </font>
    <font>
      <sz val="30"/>
      <color theme="3"/>
      <name val="Century Gothic"/>
      <family val="2"/>
      <scheme val="major"/>
    </font>
    <font>
      <sz val="10"/>
      <color theme="3"/>
      <name val="Segoe UI"/>
      <family val="2"/>
      <scheme val="minor"/>
    </font>
    <font>
      <sz val="18"/>
      <color rgb="FF404040"/>
      <name val="Segoe UI"/>
      <family val="2"/>
      <scheme val="minor"/>
    </font>
    <font>
      <sz val="14"/>
      <color theme="6"/>
      <name val="Century Gothic"/>
      <family val="2"/>
      <scheme val="major"/>
    </font>
    <font>
      <sz val="18"/>
      <color theme="9" tint="-0.249977111117893"/>
      <name val="Segoe UI"/>
      <family val="2"/>
      <scheme val="minor"/>
    </font>
    <font>
      <sz val="16"/>
      <color theme="0"/>
      <name val="Arial"/>
      <family val="2"/>
    </font>
    <font>
      <sz val="11"/>
      <color rgb="FF404040"/>
      <name val="Calibri"/>
      <family val="2"/>
    </font>
    <font>
      <b/>
      <sz val="11"/>
      <color rgb="FF404040"/>
      <name val="Calibri"/>
      <family val="2"/>
    </font>
    <font>
      <sz val="12"/>
      <color theme="0"/>
      <name val="Segoe UI"/>
      <family val="2"/>
      <scheme val="minor"/>
    </font>
    <font>
      <sz val="11"/>
      <color theme="0"/>
      <name val="Calibri"/>
      <family val="2"/>
    </font>
  </fonts>
  <fills count="3">
    <fill>
      <patternFill patternType="none"/>
    </fill>
    <fill>
      <patternFill patternType="gray125"/>
    </fill>
    <fill>
      <patternFill patternType="solid">
        <fgColor theme="9" tint="-0.499984740745262"/>
        <bgColor indexed="64"/>
      </patternFill>
    </fill>
  </fills>
  <borders count="5">
    <border>
      <left/>
      <right/>
      <top/>
      <bottom/>
      <diagonal/>
    </border>
    <border>
      <left style="thin">
        <color auto="1"/>
      </left>
      <right style="thin">
        <color auto="1"/>
      </right>
      <top/>
      <bottom/>
      <diagonal/>
    </border>
    <border>
      <left/>
      <right style="thick">
        <color theme="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pplyNumberFormat="0" applyFill="0" applyBorder="0" applyProtection="0">
      <alignment horizontal="right" vertical="center" indent="2"/>
    </xf>
    <xf numFmtId="0" fontId="7" fillId="0" borderId="0" applyNumberFormat="0" applyFill="0" applyProtection="0">
      <alignment horizontal="center"/>
    </xf>
    <xf numFmtId="0" fontId="3" fillId="0" borderId="0" applyNumberFormat="0" applyFill="0" applyProtection="0">
      <alignment vertical="center"/>
    </xf>
    <xf numFmtId="0" fontId="5" fillId="0" borderId="0" applyNumberFormat="0" applyFill="0" applyBorder="0" applyAlignment="0" applyProtection="0"/>
  </cellStyleXfs>
  <cellXfs count="26">
    <xf numFmtId="0" fontId="0" fillId="0" borderId="0" xfId="0"/>
    <xf numFmtId="0" fontId="7" fillId="0" borderId="0" xfId="2" applyAlignment="1">
      <alignment horizontal="center" wrapText="1"/>
    </xf>
    <xf numFmtId="0" fontId="3" fillId="0" borderId="0" xfId="3">
      <alignment vertical="center"/>
    </xf>
    <xf numFmtId="0" fontId="1" fillId="0" borderId="0" xfId="0" applyFont="1"/>
    <xf numFmtId="164" fontId="0" fillId="0" borderId="0" xfId="0" applyNumberFormat="1" applyAlignment="1">
      <alignment horizontal="left"/>
    </xf>
    <xf numFmtId="9" fontId="0" fillId="0" borderId="0" xfId="0" applyNumberFormat="1" applyAlignment="1">
      <alignment horizontal="left"/>
    </xf>
    <xf numFmtId="0" fontId="2" fillId="0" borderId="0" xfId="0" applyFont="1" applyAlignment="1">
      <alignment horizontal="center" wrapText="1"/>
    </xf>
    <xf numFmtId="0" fontId="0" fillId="0" borderId="0" xfId="0" applyAlignment="1">
      <alignment horizontal="left" vertical="center" indent="1"/>
    </xf>
    <xf numFmtId="164" fontId="0" fillId="0" borderId="0" xfId="0" applyNumberFormat="1" applyAlignment="1">
      <alignment horizontal="left" vertical="center" indent="1"/>
    </xf>
    <xf numFmtId="9" fontId="0" fillId="0" borderId="0" xfId="0" applyNumberFormat="1" applyAlignment="1">
      <alignment horizontal="left" vertical="center" indent="1"/>
    </xf>
    <xf numFmtId="0" fontId="0" fillId="0" borderId="1" xfId="0" applyBorder="1"/>
    <xf numFmtId="164" fontId="6" fillId="0" borderId="0" xfId="0" applyNumberFormat="1" applyFont="1" applyAlignment="1">
      <alignment horizontal="center"/>
    </xf>
    <xf numFmtId="9" fontId="0" fillId="0" borderId="0" xfId="0" applyNumberFormat="1"/>
    <xf numFmtId="0" fontId="0" fillId="0" borderId="3" xfId="0" applyBorder="1"/>
    <xf numFmtId="9" fontId="0" fillId="0" borderId="4" xfId="0" applyNumberFormat="1" applyBorder="1" applyAlignment="1">
      <alignment horizontal="left"/>
    </xf>
    <xf numFmtId="164" fontId="8" fillId="0" borderId="0" xfId="0" applyNumberFormat="1" applyFont="1" applyAlignment="1">
      <alignment horizontal="center"/>
    </xf>
    <xf numFmtId="0" fontId="9" fillId="2" borderId="0" xfId="0" applyFont="1" applyFill="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wrapText="1"/>
    </xf>
    <xf numFmtId="0" fontId="13" fillId="0" borderId="0" xfId="0" applyFont="1" applyAlignment="1">
      <alignment vertical="center" wrapText="1"/>
    </xf>
    <xf numFmtId="164" fontId="0" fillId="0" borderId="0" xfId="0" applyNumberFormat="1"/>
    <xf numFmtId="0" fontId="4" fillId="0" borderId="0" xfId="1" applyAlignment="1">
      <alignment horizontal="right" vertical="center" wrapText="1" indent="2"/>
    </xf>
    <xf numFmtId="0" fontId="4" fillId="0" borderId="2" xfId="1" applyBorder="1" applyAlignment="1">
      <alignment horizontal="right" vertical="center" wrapText="1" indent="2"/>
    </xf>
    <xf numFmtId="0" fontId="5" fillId="0" borderId="0" xfId="4" applyAlignment="1">
      <alignment horizontal="left" vertical="center" wrapText="1" indent="2"/>
    </xf>
    <xf numFmtId="0" fontId="12" fillId="0" borderId="0" xfId="0" applyFont="1" applyAlignment="1">
      <alignment horizontal="center"/>
    </xf>
  </cellXfs>
  <cellStyles count="5">
    <cellStyle name="Encabezado 1" xfId="2" builtinId="16" customBuiltin="1"/>
    <cellStyle name="Normal" xfId="0" builtinId="0" customBuiltin="1"/>
    <cellStyle name="Texto explicativo" xfId="4" builtinId="53" customBuiltin="1"/>
    <cellStyle name="Título" xfId="1" builtinId="15" customBuiltin="1"/>
    <cellStyle name="Título 2" xfId="3" builtinId="17" customBuiltin="1"/>
  </cellStyles>
  <dxfs count="15">
    <dxf>
      <numFmt numFmtId="13" formatCode="0%"/>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color theme="9" tint="-0.499984740745262"/>
      </font>
    </dxf>
    <dxf>
      <font>
        <color rgb="FFFF0000"/>
      </font>
    </dxf>
    <dxf>
      <font>
        <b val="0"/>
        <i val="0"/>
      </font>
      <fill>
        <patternFill patternType="solid">
          <fgColor theme="0" tint="-0.14996795556505021"/>
          <bgColor theme="0" tint="-4.9989318521683403E-2"/>
        </patternFill>
      </fill>
    </dxf>
    <dxf>
      <fill>
        <patternFill patternType="solid">
          <fgColor theme="0" tint="-0.1498764000366222"/>
          <bgColor theme="0" tint="-4.9989318521683403E-2"/>
        </patternFill>
      </fill>
    </dxf>
    <dxf>
      <font>
        <b/>
        <color theme="1"/>
      </font>
    </dxf>
    <dxf>
      <font>
        <b val="0"/>
        <i val="0"/>
        <color theme="1"/>
      </font>
    </dxf>
    <dxf>
      <font>
        <b/>
        <color theme="1"/>
      </font>
      <border>
        <top style="thin">
          <color theme="1"/>
        </top>
      </border>
    </dxf>
    <dxf>
      <font>
        <b/>
        <color theme="1"/>
      </font>
      <border>
        <left/>
        <right/>
        <top/>
        <bottom/>
        <vertical/>
        <horizontal/>
      </border>
    </dxf>
    <dxf>
      <font>
        <color theme="1"/>
      </font>
      <border>
        <left style="medium">
          <color theme="6"/>
        </left>
        <right style="medium">
          <color theme="6"/>
        </right>
        <top/>
        <bottom/>
        <vertical style="medium">
          <color theme="6"/>
        </vertical>
        <horizontal/>
      </border>
    </dxf>
  </dxfs>
  <tableStyles count="1" defaultTableStyle="TableStyleMedium2" defaultPivotStyle="PivotStyleLight16">
    <tableStyle name="Budget Wheel" pivot="0" count="7"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accent3"/>
                </a:solidFill>
                <a:latin typeface="+mj-lt"/>
              </a:rPr>
              <a:t>Gastos mensuales</a:t>
            </a:r>
          </a:p>
        </c:rich>
      </c:tx>
      <c:layout>
        <c:manualLayout>
          <c:xMode val="edge"/>
          <c:yMode val="edge"/>
          <c:x val="0.31216799354711688"/>
          <c:y val="1.8817204301075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7.6700075411921823E-2"/>
          <c:y val="0.10659872153077639"/>
          <c:w val="0.72760267098965559"/>
          <c:h val="0.79801583269833198"/>
        </c:manualLayout>
      </c:layout>
      <c:doughnutChart>
        <c:varyColors val="1"/>
        <c:ser>
          <c:idx val="0"/>
          <c:order val="0"/>
          <c:spPr>
            <a:ln>
              <a:noFill/>
            </a:ln>
          </c:spPr>
          <c:dPt>
            <c:idx val="0"/>
            <c:bubble3D val="0"/>
            <c:spPr>
              <a:solidFill>
                <a:schemeClr val="accent1">
                  <a:lumMod val="75000"/>
                </a:schemeClr>
              </a:solidFill>
              <a:ln w="19050">
                <a:noFill/>
              </a:ln>
              <a:effectLst/>
            </c:spPr>
            <c:extLst>
              <c:ext xmlns:c16="http://schemas.microsoft.com/office/drawing/2014/chart" uri="{C3380CC4-5D6E-409C-BE32-E72D297353CC}">
                <c16:uniqueId val="{00000001-E18A-44E3-B3A1-0D997F3DF8B9}"/>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3-E18A-44E3-B3A1-0D997F3DF8B9}"/>
              </c:ext>
            </c:extLst>
          </c:dPt>
          <c:dPt>
            <c:idx val="2"/>
            <c:bubble3D val="0"/>
            <c:spPr>
              <a:solidFill>
                <a:schemeClr val="accent3">
                  <a:lumMod val="75000"/>
                </a:schemeClr>
              </a:solidFill>
              <a:ln w="19050">
                <a:noFill/>
              </a:ln>
              <a:effectLst/>
            </c:spPr>
            <c:extLst>
              <c:ext xmlns:c16="http://schemas.microsoft.com/office/drawing/2014/chart" uri="{C3380CC4-5D6E-409C-BE32-E72D297353CC}">
                <c16:uniqueId val="{00000005-E18A-44E3-B3A1-0D997F3DF8B9}"/>
              </c:ext>
            </c:extLst>
          </c:dPt>
          <c:dPt>
            <c:idx val="3"/>
            <c:bubble3D val="0"/>
            <c:spPr>
              <a:solidFill>
                <a:schemeClr val="accent4">
                  <a:lumMod val="75000"/>
                </a:schemeClr>
              </a:solidFill>
              <a:ln w="19050">
                <a:noFill/>
              </a:ln>
              <a:effectLst/>
            </c:spPr>
            <c:extLst>
              <c:ext xmlns:c16="http://schemas.microsoft.com/office/drawing/2014/chart" uri="{C3380CC4-5D6E-409C-BE32-E72D297353CC}">
                <c16:uniqueId val="{00000007-E18A-44E3-B3A1-0D997F3DF8B9}"/>
              </c:ext>
            </c:extLst>
          </c:dPt>
          <c:dPt>
            <c:idx val="4"/>
            <c:bubble3D val="0"/>
            <c:spPr>
              <a:solidFill>
                <a:schemeClr val="accent5">
                  <a:lumMod val="75000"/>
                </a:schemeClr>
              </a:solidFill>
              <a:ln w="19050">
                <a:noFill/>
              </a:ln>
              <a:effectLst/>
            </c:spPr>
            <c:extLst>
              <c:ext xmlns:c16="http://schemas.microsoft.com/office/drawing/2014/chart" uri="{C3380CC4-5D6E-409C-BE32-E72D297353CC}">
                <c16:uniqueId val="{00000009-E18A-44E3-B3A1-0D997F3DF8B9}"/>
              </c:ext>
            </c:extLst>
          </c:dPt>
          <c:dPt>
            <c:idx val="5"/>
            <c:bubble3D val="0"/>
            <c:spPr>
              <a:solidFill>
                <a:schemeClr val="accent6">
                  <a:lumMod val="50000"/>
                </a:schemeClr>
              </a:solidFill>
              <a:ln w="19050">
                <a:noFill/>
              </a:ln>
              <a:effectLst/>
            </c:spPr>
            <c:extLst>
              <c:ext xmlns:c16="http://schemas.microsoft.com/office/drawing/2014/chart" uri="{C3380CC4-5D6E-409C-BE32-E72D297353CC}">
                <c16:uniqueId val="{0000000B-E18A-44E3-B3A1-0D997F3DF8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MX"/>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Datos!$A$3:$A$8</c:f>
              <c:strCache>
                <c:ptCount val="6"/>
                <c:pt idx="0">
                  <c:v>Hogar</c:v>
                </c:pt>
                <c:pt idx="1">
                  <c:v>Entretenimiento</c:v>
                </c:pt>
                <c:pt idx="2">
                  <c:v>Transporte</c:v>
                </c:pt>
                <c:pt idx="3">
                  <c:v>Comida</c:v>
                </c:pt>
                <c:pt idx="4">
                  <c:v>Varios</c:v>
                </c:pt>
                <c:pt idx="5">
                  <c:v>Ahorros</c:v>
                </c:pt>
              </c:strCache>
            </c:strRef>
          </c:cat>
          <c:val>
            <c:numRef>
              <c:f>Datos!$B$3:$B$8</c:f>
              <c:numCache>
                <c:formatCode>"$"#,##0</c:formatCode>
                <c:ptCount val="6"/>
                <c:pt idx="0">
                  <c:v>1660</c:v>
                </c:pt>
                <c:pt idx="1">
                  <c:v>390</c:v>
                </c:pt>
                <c:pt idx="2">
                  <c:v>525</c:v>
                </c:pt>
                <c:pt idx="3">
                  <c:v>100</c:v>
                </c:pt>
                <c:pt idx="4">
                  <c:v>1085</c:v>
                </c:pt>
                <c:pt idx="5">
                  <c:v>2777</c:v>
                </c:pt>
              </c:numCache>
            </c:numRef>
          </c:val>
          <c:extLst>
            <c:ext xmlns:c16="http://schemas.microsoft.com/office/drawing/2014/chart" uri="{C3380CC4-5D6E-409C-BE32-E72D297353CC}">
              <c16:uniqueId val="{0000000C-E18A-44E3-B3A1-0D997F3DF8B9}"/>
            </c:ext>
          </c:extLst>
        </c:ser>
        <c:dLbls>
          <c:showLegendKey val="0"/>
          <c:showVal val="0"/>
          <c:showCatName val="0"/>
          <c:showSerName val="0"/>
          <c:showPercent val="0"/>
          <c:showBubbleSize val="0"/>
          <c:showLeaderLines val="1"/>
        </c:dLbls>
        <c:firstSliceAng val="0"/>
        <c:holeSize val="35"/>
      </c:doughnutChart>
      <c:spPr>
        <a:noFill/>
        <a:ln>
          <a:noFill/>
        </a:ln>
        <a:effectLst/>
      </c:spPr>
    </c:plotArea>
    <c:legend>
      <c:legendPos val="b"/>
      <c:layout>
        <c:manualLayout>
          <c:xMode val="edge"/>
          <c:yMode val="edge"/>
          <c:x val="1.5041771463960258E-2"/>
          <c:y val="0.93149563965794602"/>
          <c:w val="0.85862682894975206"/>
          <c:h val="5.506350012700025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942973</xdr:colOff>
      <xdr:row>1</xdr:row>
      <xdr:rowOff>152400</xdr:rowOff>
    </xdr:from>
    <xdr:to>
      <xdr:col>5</xdr:col>
      <xdr:colOff>904874</xdr:colOff>
      <xdr:row>4</xdr:row>
      <xdr:rowOff>1971675</xdr:rowOff>
    </xdr:to>
    <xdr:graphicFrame macro="">
      <xdr:nvGraphicFramePr>
        <xdr:cNvPr id="3" name="Gráfico 1" descr="Doughnut chart showing expenses and savings proport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 displayName="Gastos" ref="B6:G23" totalsRowShown="0">
  <autoFilter ref="B6:G23" xr:uid="{00000000-0009-0000-0100-000001000000}"/>
  <tableColumns count="6">
    <tableColumn id="1" xr3:uid="{00000000-0010-0000-0000-000001000000}" name="Gastos" dataDxfId="5"/>
    <tableColumn id="2" xr3:uid="{00000000-0010-0000-0000-000002000000}" name="Categoría" dataDxfId="4"/>
    <tableColumn id="3" xr3:uid="{00000000-0010-0000-0000-000003000000}" name="Cantidad" dataDxfId="3"/>
    <tableColumn id="4" xr3:uid="{00000000-0010-0000-0000-000004000000}" name="Frecuencia" dataDxfId="2"/>
    <tableColumn id="5" xr3:uid="{00000000-0010-0000-0000-000005000000}" name="Cantidad mensual" dataDxfId="1">
      <calculatedColumnFormula>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calculatedColumnFormula>
    </tableColumn>
    <tableColumn id="6" xr3:uid="{00000000-0010-0000-0000-000006000000}" name="% del total" dataDxfId="0">
      <calculatedColumnFormula>IF(Gastos[[#This Row],[Cantidad mensual]]&lt;&gt;"",Gastos[[#This Row],[Cantidad mensual]]/Ingreso,"")</calculatedColumnFormula>
    </tableColumn>
  </tableColumns>
  <tableStyleInfo name="Budget Wheel" showFirstColumn="1" showLastColumn="0" showRowStripes="1" showColumnStripes="0"/>
  <extLst>
    <ext xmlns:x14="http://schemas.microsoft.com/office/spreadsheetml/2009/9/main" uri="{504A1905-F514-4f6f-8877-14C23A59335A}">
      <x14:table altTextSummary="Enter Expenses items and Amount and select Category and Frequency in this table. Percent of Total is auto calculated"/>
    </ext>
  </extLst>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2D3E50"/>
      </a:dk2>
      <a:lt2>
        <a:srgbClr val="B3BFEA"/>
      </a:lt2>
      <a:accent1>
        <a:srgbClr val="203065"/>
      </a:accent1>
      <a:accent2>
        <a:srgbClr val="304898"/>
      </a:accent2>
      <a:accent3>
        <a:srgbClr val="4060CA"/>
      </a:accent3>
      <a:accent4>
        <a:srgbClr val="6680D5"/>
      </a:accent4>
      <a:accent5>
        <a:srgbClr val="B3BFEA"/>
      </a:accent5>
      <a:accent6>
        <a:srgbClr val="66CC00"/>
      </a:accent6>
      <a:hlink>
        <a:srgbClr val="0563C1"/>
      </a:hlink>
      <a:folHlink>
        <a:srgbClr val="954F72"/>
      </a:folHlink>
    </a:clrScheme>
    <a:fontScheme name="Custom 1">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7C039-A7CE-4314-9F68-778A70A1993A}">
  <sheetPr>
    <tabColor theme="9" tint="-0.499984740745262"/>
  </sheetPr>
  <dimension ref="B1:B7"/>
  <sheetViews>
    <sheetView showGridLines="0" tabSelected="1" workbookViewId="0"/>
  </sheetViews>
  <sheetFormatPr baseColWidth="10" defaultColWidth="9.21875" defaultRowHeight="17.25" x14ac:dyDescent="0.3"/>
  <cols>
    <col min="1" max="1" width="2.77734375" customWidth="1"/>
    <col min="2" max="2" width="80.77734375" customWidth="1"/>
    <col min="3" max="3" width="2.77734375" customWidth="1"/>
  </cols>
  <sheetData>
    <row r="1" spans="2:2" ht="20.25" x14ac:dyDescent="0.3">
      <c r="B1" s="16" t="s">
        <v>3</v>
      </c>
    </row>
    <row r="2" spans="2:2" ht="30" customHeight="1" x14ac:dyDescent="0.3">
      <c r="B2" s="17" t="s">
        <v>4</v>
      </c>
    </row>
    <row r="3" spans="2:2" ht="30" customHeight="1" x14ac:dyDescent="0.3">
      <c r="B3" s="17" t="s">
        <v>5</v>
      </c>
    </row>
    <row r="4" spans="2:2" ht="30" customHeight="1" x14ac:dyDescent="0.3">
      <c r="B4" s="17" t="s">
        <v>6</v>
      </c>
    </row>
    <row r="5" spans="2:2" ht="30" customHeight="1" x14ac:dyDescent="0.3">
      <c r="B5" s="18" t="s">
        <v>7</v>
      </c>
    </row>
    <row r="6" spans="2:2" ht="62.25" customHeight="1" x14ac:dyDescent="0.3">
      <c r="B6" s="17" t="s">
        <v>8</v>
      </c>
    </row>
    <row r="7" spans="2:2" ht="30" x14ac:dyDescent="0.3">
      <c r="B7" s="17" t="s">
        <v>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G23"/>
  <sheetViews>
    <sheetView showGridLines="0" zoomScale="66" workbookViewId="0"/>
  </sheetViews>
  <sheetFormatPr baseColWidth="10" defaultColWidth="9.21875" defaultRowHeight="24" customHeight="1" x14ac:dyDescent="0.3"/>
  <cols>
    <col min="1" max="1" width="2.77734375" style="19" customWidth="1"/>
    <col min="2" max="2" width="22.44140625" customWidth="1"/>
    <col min="3" max="3" width="17.44140625" customWidth="1"/>
    <col min="4" max="4" width="12.33203125" customWidth="1"/>
    <col min="5" max="5" width="18.6640625" customWidth="1"/>
    <col min="6" max="6" width="14.21875" customWidth="1"/>
    <col min="7" max="7" width="12.88671875" customWidth="1"/>
    <col min="8" max="8" width="2.77734375" customWidth="1"/>
  </cols>
  <sheetData>
    <row r="1" spans="1:7" ht="85.5" customHeight="1" x14ac:dyDescent="0.3">
      <c r="A1" s="19" t="s">
        <v>12</v>
      </c>
      <c r="B1" s="22" t="s">
        <v>10</v>
      </c>
      <c r="C1" s="23"/>
      <c r="D1" s="24" t="s">
        <v>11</v>
      </c>
      <c r="E1" s="24"/>
      <c r="F1" s="24"/>
      <c r="G1" s="24"/>
    </row>
    <row r="2" spans="1:7" ht="175.5" customHeight="1" x14ac:dyDescent="0.3">
      <c r="A2" s="20" t="s">
        <v>13</v>
      </c>
      <c r="B2" s="1" t="s">
        <v>54</v>
      </c>
      <c r="C2" s="25" t="s">
        <v>57</v>
      </c>
      <c r="D2" s="25"/>
      <c r="E2" s="25"/>
      <c r="G2" s="1" t="s">
        <v>55</v>
      </c>
    </row>
    <row r="3" spans="1:7" ht="26.25" customHeight="1" x14ac:dyDescent="0.45">
      <c r="A3" s="19" t="s">
        <v>14</v>
      </c>
      <c r="B3" s="11">
        <v>5738</v>
      </c>
      <c r="C3" s="25"/>
      <c r="D3" s="25"/>
      <c r="E3" s="25"/>
      <c r="G3" s="15">
        <f>Ahorros</f>
        <v>2777</v>
      </c>
    </row>
    <row r="4" spans="1:7" ht="27" customHeight="1" x14ac:dyDescent="0.3">
      <c r="C4" s="25"/>
      <c r="D4" s="25"/>
      <c r="E4" s="25"/>
      <c r="G4" s="6" t="s">
        <v>56</v>
      </c>
    </row>
    <row r="5" spans="1:7" ht="164.25" customHeight="1" x14ac:dyDescent="0.3">
      <c r="C5" s="25"/>
      <c r="D5" s="25"/>
      <c r="E5" s="25"/>
    </row>
    <row r="6" spans="1:7" ht="30" customHeight="1" x14ac:dyDescent="0.3">
      <c r="A6" s="19" t="s">
        <v>15</v>
      </c>
      <c r="B6" s="2" t="s">
        <v>16</v>
      </c>
      <c r="C6" s="2" t="s">
        <v>17</v>
      </c>
      <c r="D6" s="2" t="s">
        <v>18</v>
      </c>
      <c r="E6" s="2" t="s">
        <v>19</v>
      </c>
      <c r="F6" s="2" t="s">
        <v>21</v>
      </c>
      <c r="G6" s="2" t="s">
        <v>20</v>
      </c>
    </row>
    <row r="7" spans="1:7" ht="24" customHeight="1" x14ac:dyDescent="0.3">
      <c r="B7" s="7" t="s">
        <v>39</v>
      </c>
      <c r="C7" s="7" t="s">
        <v>26</v>
      </c>
      <c r="D7" s="8">
        <v>300</v>
      </c>
      <c r="E7" s="7" t="s">
        <v>35</v>
      </c>
      <c r="F7"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50</v>
      </c>
      <c r="G7" s="9">
        <f>IF(Gastos[[#This Row],[Cantidad mensual]]&lt;&gt;"",Gastos[[#This Row],[Cantidad mensual]]/Ingreso,"")</f>
        <v>8.7138375740676201E-3</v>
      </c>
    </row>
    <row r="8" spans="1:7" ht="24" customHeight="1" x14ac:dyDescent="0.3">
      <c r="B8" s="7" t="s">
        <v>0</v>
      </c>
      <c r="C8" s="7" t="s">
        <v>26</v>
      </c>
      <c r="D8" s="8">
        <v>25</v>
      </c>
      <c r="E8" s="7" t="s">
        <v>32</v>
      </c>
      <c r="F8"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100</v>
      </c>
      <c r="G8" s="9">
        <f>IF(Gastos[[#This Row],[Cantidad mensual]]&lt;&gt;"",Gastos[[#This Row],[Cantidad mensual]]/Ingreso,"")</f>
        <v>1.742767514813524E-2</v>
      </c>
    </row>
    <row r="9" spans="1:7" ht="24" customHeight="1" x14ac:dyDescent="0.3">
      <c r="B9" s="7" t="s">
        <v>40</v>
      </c>
      <c r="C9" s="7" t="s">
        <v>26</v>
      </c>
      <c r="D9" s="8">
        <v>200</v>
      </c>
      <c r="E9" s="7" t="s">
        <v>33</v>
      </c>
      <c r="F9"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200</v>
      </c>
      <c r="G9" s="9">
        <f>IF(Gastos[[#This Row],[Cantidad mensual]]&lt;&gt;"",Gastos[[#This Row],[Cantidad mensual]]/Ingreso,"")</f>
        <v>3.4855350296270481E-2</v>
      </c>
    </row>
    <row r="10" spans="1:7" ht="24" customHeight="1" x14ac:dyDescent="0.3">
      <c r="B10" s="7" t="s">
        <v>41</v>
      </c>
      <c r="C10" s="7" t="s">
        <v>24</v>
      </c>
      <c r="D10" s="8">
        <v>1600</v>
      </c>
      <c r="E10" s="7" t="s">
        <v>33</v>
      </c>
      <c r="F10"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1600</v>
      </c>
      <c r="G10" s="9">
        <f>IF(Gastos[[#This Row],[Cantidad mensual]]&lt;&gt;"",Gastos[[#This Row],[Cantidad mensual]]/Ingreso,"")</f>
        <v>0.27884280237016384</v>
      </c>
    </row>
    <row r="11" spans="1:7" ht="24" customHeight="1" x14ac:dyDescent="0.3">
      <c r="B11" s="7" t="s">
        <v>1</v>
      </c>
      <c r="C11" s="7" t="s">
        <v>24</v>
      </c>
      <c r="D11" s="8">
        <v>60</v>
      </c>
      <c r="E11" s="7" t="s">
        <v>33</v>
      </c>
      <c r="F11"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60</v>
      </c>
      <c r="G11" s="9">
        <f>IF(Gastos[[#This Row],[Cantidad mensual]]&lt;&gt;"",Gastos[[#This Row],[Cantidad mensual]]/Ingreso,"")</f>
        <v>1.0456605088881143E-2</v>
      </c>
    </row>
    <row r="12" spans="1:7" ht="24" customHeight="1" x14ac:dyDescent="0.3">
      <c r="B12" s="7" t="s">
        <v>42</v>
      </c>
      <c r="C12" s="7" t="s">
        <v>25</v>
      </c>
      <c r="D12" s="8">
        <v>70</v>
      </c>
      <c r="E12" s="7" t="s">
        <v>33</v>
      </c>
      <c r="F12"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70</v>
      </c>
      <c r="G12" s="9">
        <f>IF(Gastos[[#This Row],[Cantidad mensual]]&lt;&gt;"",Gastos[[#This Row],[Cantidad mensual]]/Ingreso,"")</f>
        <v>1.2199372603694667E-2</v>
      </c>
    </row>
    <row r="13" spans="1:7" ht="24" customHeight="1" x14ac:dyDescent="0.3">
      <c r="B13" s="7" t="s">
        <v>43</v>
      </c>
      <c r="C13" s="7" t="s">
        <v>28</v>
      </c>
      <c r="D13" s="8">
        <v>300</v>
      </c>
      <c r="E13" s="7" t="s">
        <v>36</v>
      </c>
      <c r="F13"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25</v>
      </c>
      <c r="G13" s="9">
        <f>IF(Gastos[[#This Row],[Cantidad mensual]]&lt;&gt;"",Gastos[[#This Row],[Cantidad mensual]]/Ingreso,"")</f>
        <v>4.3569187870338101E-3</v>
      </c>
    </row>
    <row r="14" spans="1:7" ht="24" customHeight="1" x14ac:dyDescent="0.3">
      <c r="B14" s="7" t="s">
        <v>44</v>
      </c>
      <c r="C14" s="7" t="s">
        <v>28</v>
      </c>
      <c r="D14" s="8">
        <v>60</v>
      </c>
      <c r="E14" s="7" t="s">
        <v>33</v>
      </c>
      <c r="F14"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60</v>
      </c>
      <c r="G14" s="9">
        <f>IF(Gastos[[#This Row],[Cantidad mensual]]&lt;&gt;"",Gastos[[#This Row],[Cantidad mensual]]/Ingreso,"")</f>
        <v>1.0456605088881143E-2</v>
      </c>
    </row>
    <row r="15" spans="1:7" ht="24" customHeight="1" x14ac:dyDescent="0.3">
      <c r="B15" s="7" t="s">
        <v>45</v>
      </c>
      <c r="C15" s="7" t="s">
        <v>28</v>
      </c>
      <c r="D15" s="8">
        <v>70</v>
      </c>
      <c r="E15" s="7" t="s">
        <v>36</v>
      </c>
      <c r="F15"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6</v>
      </c>
      <c r="G15" s="9">
        <f>IF(Gastos[[#This Row],[Cantidad mensual]]&lt;&gt;"",Gastos[[#This Row],[Cantidad mensual]]/Ingreso,"")</f>
        <v>1.0456605088881143E-3</v>
      </c>
    </row>
    <row r="16" spans="1:7" ht="24" customHeight="1" x14ac:dyDescent="0.3">
      <c r="B16" s="7" t="s">
        <v>46</v>
      </c>
      <c r="C16" s="7" t="s">
        <v>27</v>
      </c>
      <c r="D16" s="8">
        <v>100</v>
      </c>
      <c r="E16" s="7" t="s">
        <v>32</v>
      </c>
      <c r="F16"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400</v>
      </c>
      <c r="G16" s="9">
        <f>IF(Gastos[[#This Row],[Cantidad mensual]]&lt;&gt;"",Gastos[[#This Row],[Cantidad mensual]]/Ingreso,"")</f>
        <v>6.9710700592540961E-2</v>
      </c>
    </row>
    <row r="17" spans="2:7" ht="24" customHeight="1" x14ac:dyDescent="0.3">
      <c r="B17" s="7" t="s">
        <v>47</v>
      </c>
      <c r="C17" s="7" t="s">
        <v>28</v>
      </c>
      <c r="D17" s="8">
        <v>25</v>
      </c>
      <c r="E17" s="7" t="s">
        <v>32</v>
      </c>
      <c r="F17"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100</v>
      </c>
      <c r="G17" s="9">
        <f>IF(Gastos[[#This Row],[Cantidad mensual]]&lt;&gt;"",Gastos[[#This Row],[Cantidad mensual]]/Ingreso,"")</f>
        <v>1.742767514813524E-2</v>
      </c>
    </row>
    <row r="18" spans="2:7" ht="24" customHeight="1" x14ac:dyDescent="0.3">
      <c r="B18" s="7" t="s">
        <v>48</v>
      </c>
      <c r="C18" s="7" t="s">
        <v>25</v>
      </c>
      <c r="D18" s="8">
        <v>170</v>
      </c>
      <c r="E18" s="7" t="s">
        <v>36</v>
      </c>
      <c r="F18"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14</v>
      </c>
      <c r="G18" s="9">
        <f>IF(Gastos[[#This Row],[Cantidad mensual]]&lt;&gt;"",Gastos[[#This Row],[Cantidad mensual]]/Ingreso,"")</f>
        <v>2.4398745207389336E-3</v>
      </c>
    </row>
    <row r="19" spans="2:7" ht="24" customHeight="1" x14ac:dyDescent="0.3">
      <c r="B19" s="7" t="s">
        <v>49</v>
      </c>
      <c r="C19" s="7" t="s">
        <v>28</v>
      </c>
      <c r="D19" s="8">
        <v>60</v>
      </c>
      <c r="E19" s="7" t="s">
        <v>33</v>
      </c>
      <c r="F19"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60</v>
      </c>
      <c r="G19" s="9">
        <f>IF(Gastos[[#This Row],[Cantidad mensual]]&lt;&gt;"",Gastos[[#This Row],[Cantidad mensual]]/Ingreso,"")</f>
        <v>1.0456605088881143E-2</v>
      </c>
    </row>
    <row r="20" spans="2:7" ht="24" customHeight="1" x14ac:dyDescent="0.3">
      <c r="B20" s="7" t="s">
        <v>50</v>
      </c>
      <c r="C20" s="7" t="s">
        <v>25</v>
      </c>
      <c r="D20" s="8">
        <v>50</v>
      </c>
      <c r="E20" s="7" t="s">
        <v>36</v>
      </c>
      <c r="F20"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4</v>
      </c>
      <c r="G20" s="9">
        <f>IF(Gastos[[#This Row],[Cantidad mensual]]&lt;&gt;"",Gastos[[#This Row],[Cantidad mensual]]/Ingreso,"")</f>
        <v>6.9710700592540956E-4</v>
      </c>
    </row>
    <row r="21" spans="2:7" ht="24" customHeight="1" x14ac:dyDescent="0.3">
      <c r="B21" s="7" t="s">
        <v>51</v>
      </c>
      <c r="C21" s="7" t="s">
        <v>28</v>
      </c>
      <c r="D21" s="8">
        <v>70</v>
      </c>
      <c r="E21" s="7" t="s">
        <v>33</v>
      </c>
      <c r="F21"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70</v>
      </c>
      <c r="G21" s="9">
        <f>IF(Gastos[[#This Row],[Cantidad mensual]]&lt;&gt;"",Gastos[[#This Row],[Cantidad mensual]]/Ingreso,"")</f>
        <v>1.2199372603694667E-2</v>
      </c>
    </row>
    <row r="22" spans="2:7" ht="24" customHeight="1" x14ac:dyDescent="0.3">
      <c r="B22" s="7" t="s">
        <v>52</v>
      </c>
      <c r="C22" s="7" t="s">
        <v>25</v>
      </c>
      <c r="D22" s="8">
        <v>100</v>
      </c>
      <c r="E22" s="7" t="s">
        <v>33</v>
      </c>
      <c r="F22"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100</v>
      </c>
      <c r="G22" s="9">
        <f>IF(Gastos[[#This Row],[Cantidad mensual]]&lt;&gt;"",Gastos[[#This Row],[Cantidad mensual]]/Ingreso,"")</f>
        <v>1.742767514813524E-2</v>
      </c>
    </row>
    <row r="23" spans="2:7" ht="24" customHeight="1" x14ac:dyDescent="0.3">
      <c r="B23" s="7" t="s">
        <v>53</v>
      </c>
      <c r="C23" s="7" t="s">
        <v>28</v>
      </c>
      <c r="D23" s="8">
        <v>500</v>
      </c>
      <c r="E23" s="7" t="s">
        <v>36</v>
      </c>
      <c r="F23" s="8">
        <f>IF(Gastos[[#This Row],[Cantidad]]&gt;0,IF(Gastos[[#This Row],[Frecuencia]]&lt;&gt;"",ROUND(IF(Gastos[[#This Row],[Frecuencia]]="Mensual",Gastos[Cantidad],IF(Gastos[[#This Row],[Frecuencia]]="Semanal",Gastos[[#This Row],[Cantidad]]*4,IF(Gastos[[#This Row],[Frecuencia]]="Trimestral",Gastos[[#This Row],[Cantidad]]/3,IF(Gastos[[#This Row],[Frecuencia]]="Semestral",Gastos[[#This Row],[Cantidad]]/6,IF(Gastos[[#This Row],[Frecuencia]]="Anual",Gastos[[#This Row],[Cantidad]]/12,IF(Gastos[[#This Row],[Frecuencia]]="Una semana sí y otra no",Gastos[[#This Row],[Cantidad]]*2,IF(Gastos[[#This Row],[Frecuencia]]="Un mes sí y otro no",Gastos[[#This Row],[Cantidad]]/2,""))))))),0),""),"")</f>
        <v>42</v>
      </c>
      <c r="G23" s="9">
        <f>IF(Gastos[[#This Row],[Cantidad mensual]]&lt;&gt;"",Gastos[[#This Row],[Cantidad mensual]]/Ingreso,"")</f>
        <v>7.3196235622168E-3</v>
      </c>
    </row>
  </sheetData>
  <mergeCells count="3">
    <mergeCell ref="B1:C1"/>
    <mergeCell ref="D1:G1"/>
    <mergeCell ref="C2:E5"/>
  </mergeCells>
  <conditionalFormatting sqref="G3">
    <cfRule type="expression" dxfId="7" priority="2">
      <formula>G3&lt;=0</formula>
    </cfRule>
    <cfRule type="expression" dxfId="6" priority="3">
      <formula>G3&gt;0</formula>
    </cfRule>
  </conditionalFormatting>
  <printOptions horizontalCentered="1"/>
  <pageMargins left="0.7" right="0.7" top="0.7" bottom="0.7" header="0.3" footer="0.3"/>
  <pageSetup paperSize="9" scale="87" fitToHeight="0" orientation="portrait" horizontalDpi="4294967293"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errorStyle="warning" allowBlank="1" showErrorMessage="1" error="Please select a frequency from the drop-down list" xr:uid="{00000000-0002-0000-0000-000001000000}">
          <x14:formula1>
            <xm:f>Datos!$D$3:$D$9</xm:f>
          </x14:formula1>
          <xm:sqref>E7:E23</xm:sqref>
        </x14:dataValidation>
        <x14:dataValidation type="list" errorStyle="warning" allowBlank="1" showInputMessage="1" showErrorMessage="1" error="Please select a category from the drop-down list" xr:uid="{73DE9B51-EF01-4A87-B06A-011403CD8F5D}">
          <x14:formula1>
            <xm:f>Datos!$A$3:$A$7</xm:f>
          </x14:formula1>
          <xm:sqref>C7:C23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10"/>
  <sheetViews>
    <sheetView showGridLines="0" workbookViewId="0">
      <selection activeCell="A6" sqref="A6"/>
    </sheetView>
  </sheetViews>
  <sheetFormatPr baseColWidth="10" defaultColWidth="9.21875" defaultRowHeight="17.25" x14ac:dyDescent="0.3"/>
  <cols>
    <col min="1" max="1" width="17.77734375" customWidth="1"/>
    <col min="2" max="2" width="20.88671875" customWidth="1"/>
    <col min="3" max="3" width="20.44140625" customWidth="1"/>
    <col min="4" max="4" width="21.5546875" customWidth="1"/>
    <col min="5" max="5" width="11.44140625" customWidth="1"/>
  </cols>
  <sheetData>
    <row r="1" spans="1:5" x14ac:dyDescent="0.3">
      <c r="A1" t="s">
        <v>22</v>
      </c>
    </row>
    <row r="2" spans="1:5" ht="44.25" customHeight="1" x14ac:dyDescent="0.3">
      <c r="A2" s="3" t="s">
        <v>23</v>
      </c>
      <c r="B2" s="3" t="s">
        <v>30</v>
      </c>
      <c r="C2" s="3" t="s">
        <v>31</v>
      </c>
      <c r="D2" s="3" t="s">
        <v>19</v>
      </c>
      <c r="E2" s="3" t="s">
        <v>29</v>
      </c>
    </row>
    <row r="3" spans="1:5" x14ac:dyDescent="0.3">
      <c r="A3" t="s">
        <v>24</v>
      </c>
      <c r="B3" s="4">
        <f>IF(SUMIF(Gastos[Categoría],A3,Gastos[Cantidad])&gt;0,SUMIF(Gastos[Categoría],A3,Gastos[Cantidad]),NA())</f>
        <v>1660</v>
      </c>
      <c r="C3" s="5">
        <f t="shared" ref="C3:C7" si="0">IF(B3&gt;0,B3/Ingreso,"")</f>
        <v>0.28929940745904498</v>
      </c>
      <c r="D3" s="10" t="s">
        <v>32</v>
      </c>
      <c r="E3" s="4">
        <f>Ingreso-SUM(Gastos[Cantidad mensual])</f>
        <v>2777</v>
      </c>
    </row>
    <row r="4" spans="1:5" x14ac:dyDescent="0.3">
      <c r="A4" t="s">
        <v>25</v>
      </c>
      <c r="B4" s="4">
        <f>IF(SUMIF(Gastos[Categoría],A4,Gastos[Cantidad])&gt;0,SUMIF(Gastos[Categoría],A4,Gastos[Cantidad]),NA())</f>
        <v>390</v>
      </c>
      <c r="C4" s="5">
        <f t="shared" si="0"/>
        <v>6.796793307772743E-2</v>
      </c>
      <c r="D4" s="10" t="s">
        <v>33</v>
      </c>
      <c r="E4" s="21"/>
    </row>
    <row r="5" spans="1:5" x14ac:dyDescent="0.3">
      <c r="A5" t="s">
        <v>26</v>
      </c>
      <c r="B5" s="4">
        <f>IF(SUMIF(Gastos[Categoría],A5,Gastos[Cantidad])&gt;0,SUMIF(Gastos[Categoría],A5,Gastos[Cantidad]),NA())</f>
        <v>525</v>
      </c>
      <c r="C5" s="5">
        <f t="shared" si="0"/>
        <v>9.1495294527710005E-2</v>
      </c>
      <c r="D5" s="10" t="s">
        <v>34</v>
      </c>
    </row>
    <row r="6" spans="1:5" x14ac:dyDescent="0.3">
      <c r="A6" t="s">
        <v>27</v>
      </c>
      <c r="B6" s="4">
        <f>IF(SUMIF(Gastos[Categoría],A6,Gastos[Cantidad])&gt;0,SUMIF(Gastos[Categoría],A6,Gastos[Cantidad]),NA())</f>
        <v>100</v>
      </c>
      <c r="C6" s="5">
        <f t="shared" si="0"/>
        <v>1.742767514813524E-2</v>
      </c>
      <c r="D6" s="10" t="s">
        <v>35</v>
      </c>
    </row>
    <row r="7" spans="1:5" x14ac:dyDescent="0.3">
      <c r="A7" t="s">
        <v>28</v>
      </c>
      <c r="B7" s="4">
        <f>IF(SUMIF(Gastos[Categoría],A7,Gastos[Cantidad])&gt;0,SUMIF(Gastos[Categoría],A7,Gastos[Cantidad]),NA())</f>
        <v>1085</v>
      </c>
      <c r="C7" s="5">
        <f t="shared" si="0"/>
        <v>0.18909027535726733</v>
      </c>
      <c r="D7" s="10" t="s">
        <v>36</v>
      </c>
    </row>
    <row r="8" spans="1:5" x14ac:dyDescent="0.3">
      <c r="A8" t="s">
        <v>29</v>
      </c>
      <c r="B8" s="4">
        <f>IF(E3&gt;0,E3,NA())</f>
        <v>2777</v>
      </c>
      <c r="C8" s="5">
        <f>IF(B8&gt;0,B8/Ingreso,"")</f>
        <v>0.4839665388637156</v>
      </c>
      <c r="D8" s="10" t="s">
        <v>37</v>
      </c>
    </row>
    <row r="9" spans="1:5" x14ac:dyDescent="0.3">
      <c r="C9" s="12"/>
      <c r="D9" s="10" t="s">
        <v>38</v>
      </c>
    </row>
    <row r="10" spans="1:5" x14ac:dyDescent="0.3">
      <c r="B10" s="13" t="s">
        <v>2</v>
      </c>
      <c r="C10" s="14">
        <f>SUM(C3:C8)</f>
        <v>1.1392471244336007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Inicio</vt:lpstr>
      <vt:lpstr>Rueda de Presupuesto</vt:lpstr>
      <vt:lpstr>Datos</vt:lpstr>
      <vt:lpstr>Ahorros</vt:lpstr>
      <vt:lpstr>CantidadPorCategoría</vt:lpstr>
      <vt:lpstr>Categorías</vt:lpstr>
      <vt:lpstr>Ingreso</vt:lpstr>
      <vt:lpstr>'Rueda de Presupuesto'!Títulos_a_imprimir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M3L</dc:creator>
  <cp:lastModifiedBy>admin</cp:lastModifiedBy>
  <cp:lastPrinted>2019-01-04T00:54:31Z</cp:lastPrinted>
  <dcterms:created xsi:type="dcterms:W3CDTF">2018-03-22T06:45:20Z</dcterms:created>
  <dcterms:modified xsi:type="dcterms:W3CDTF">2019-05-22T10:50:35Z</dcterms:modified>
</cp:coreProperties>
</file>

<file path=docProps/custom.xml><?xml version="1.0" encoding="utf-8"?>
<Properties xmlns="http://schemas.openxmlformats.org/officeDocument/2006/custom-properties" xmlns:vt="http://schemas.openxmlformats.org/officeDocument/2006/docPropsVTypes"/>
</file>