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B77A962A-428F-4571-8244-49183BFE5EFD}" xr6:coauthVersionLast="31" xr6:coauthVersionMax="34" xr10:uidLastSave="{00000000-0000-0000-0000-000000000000}"/>
  <bookViews>
    <workbookView xWindow="0" yWindow="0" windowWidth="28650" windowHeight="11835" xr2:uid="{00000000-000D-0000-FFFF-FFFF00000000}"/>
  </bookViews>
  <sheets>
    <sheet name="Costos de la reforma del baño" sheetId="2" r:id="rId1"/>
  </sheets>
  <definedNames>
    <definedName name="Excedente">'Costos de la reforma del baño'!$H$22</definedName>
    <definedName name="_xlnm.Print_Titles" localSheetId="0">'Costos de la reforma del baño'!$3:$4</definedName>
    <definedName name="Título1">Costos[[#Headers],[Área]]</definedName>
  </definedNames>
  <calcPr calcId="179017"/>
  <fileRecoveryPr autoRecover="0"/>
</workbook>
</file>

<file path=xl/calcChain.xml><?xml version="1.0" encoding="utf-8"?>
<calcChain xmlns="http://schemas.openxmlformats.org/spreadsheetml/2006/main"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2" i="2" l="1"/>
  <c r="E23" i="2" s="1"/>
  <c r="G21" i="2"/>
  <c r="H21" i="2"/>
  <c r="I21" i="2"/>
  <c r="H22" i="2" l="1"/>
  <c r="H23" i="2" s="1"/>
  <c r="J21" i="2"/>
</calcChain>
</file>

<file path=xl/sharedStrings.xml><?xml version="1.0" encoding="utf-8"?>
<sst xmlns="http://schemas.openxmlformats.org/spreadsheetml/2006/main" count="47" uniqueCount="40">
  <si>
    <t>Hoja de cálculo de costos de reforma del baño</t>
  </si>
  <si>
    <t>Área</t>
  </si>
  <si>
    <t>Baño/ducha</t>
  </si>
  <si>
    <t>Armarios</t>
  </si>
  <si>
    <t>Encimeras</t>
  </si>
  <si>
    <t>Grifería</t>
  </si>
  <si>
    <t>Piso</t>
  </si>
  <si>
    <t>Herramientas</t>
  </si>
  <si>
    <t>Iluminación</t>
  </si>
  <si>
    <t>Fregaderos</t>
  </si>
  <si>
    <t>Otros</t>
  </si>
  <si>
    <t>Subtotal</t>
  </si>
  <si>
    <t>Costos inesperados (agregar un 30 % estimado)</t>
  </si>
  <si>
    <t>Costos totales</t>
  </si>
  <si>
    <t>Elementos</t>
  </si>
  <si>
    <t>Bañera hierro, 5', estándar</t>
  </si>
  <si>
    <t>Puertas de ducha, con bisagras, estándar</t>
  </si>
  <si>
    <t>Alcachofa de ducha, estándar</t>
  </si>
  <si>
    <t>Cerramiento de pared de bañera, estándar</t>
  </si>
  <si>
    <t>Botiquín de 24", de lujo</t>
  </si>
  <si>
    <t>Tocador modular de 30", estándar</t>
  </si>
  <si>
    <t>Azulejo cerámico, de lujo (cantidad en pies lineales)</t>
  </si>
  <si>
    <t>Grifería, bañera, estándar</t>
  </si>
  <si>
    <t>Grifería, ducha, mango individual, estándar</t>
  </si>
  <si>
    <t>Grifo de lavabo, estándar</t>
  </si>
  <si>
    <t>Azulejo cerámico, estándar (cantidad en pies cuadrados)</t>
  </si>
  <si>
    <t>Toallero, estándar</t>
  </si>
  <si>
    <t>Portarrollos de papel higiénico</t>
  </si>
  <si>
    <t>Luces empotradas, estándar</t>
  </si>
  <si>
    <t>Inodoro, estándar</t>
  </si>
  <si>
    <t>Cantidad</t>
  </si>
  <si>
    <t>Costo por artículo ($)</t>
  </si>
  <si>
    <t>Estimado</t>
  </si>
  <si>
    <t>Real</t>
  </si>
  <si>
    <t>Diferencia</t>
  </si>
  <si>
    <t>Costo total ($)</t>
  </si>
  <si>
    <t xml:space="preserve">Estimado </t>
  </si>
  <si>
    <t xml:space="preserve">Real </t>
  </si>
  <si>
    <t xml:space="preserve">Diferencia </t>
  </si>
  <si>
    <t xml:space="preserve">NOTA: Las columnas de diferencia en la tabla mostrarán si los importes reales superaron los estimados. Los números rojos muestran números por encima (negativos) y los números negros muestran números por debajo (positivos).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</si>
</sst>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164" formatCode="&quot;$&quot;#,##0.00;[Red]\-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2" fillId="2" borderId="10">
      <alignment horizontal="center"/>
    </xf>
    <xf numFmtId="1" fontId="1" fillId="0" borderId="12" applyFont="0" applyFill="0">
      <alignment horizontal="right"/>
    </xf>
    <xf numFmtId="41" fontId="1" fillId="0" borderId="0" applyFont="0" applyFill="0" applyBorder="0" applyAlignment="0" applyProtection="0"/>
    <xf numFmtId="164" fontId="1" fillId="0" borderId="0" applyFont="0" applyFill="0" applyBorder="0">
      <alignment horizontal="right"/>
    </xf>
    <xf numFmtId="164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11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164" fontId="2" fillId="0" borderId="3">
      <alignment horizontal="left" indent="5"/>
    </xf>
    <xf numFmtId="0" fontId="2" fillId="0" borderId="2">
      <alignment horizontal="left" wrapText="1"/>
    </xf>
    <xf numFmtId="164" fontId="2" fillId="0" borderId="14" applyFont="0" applyFill="0" applyAlignment="0">
      <alignment horizontal="left" wrapText="1" indent="14"/>
    </xf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3" fillId="10" borderId="18" applyNumberFormat="0" applyAlignment="0" applyProtection="0"/>
    <xf numFmtId="0" fontId="18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7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0" fontId="9" fillId="0" borderId="8" xfId="10" applyFont="1" applyBorder="1">
      <alignment horizontal="center"/>
    </xf>
    <xf numFmtId="0" fontId="9" fillId="0" borderId="4" xfId="10" applyNumberFormat="1" applyFont="1" applyBorder="1">
      <alignment horizontal="center"/>
    </xf>
    <xf numFmtId="0" fontId="9" fillId="0" borderId="0" xfId="10" applyNumberFormat="1" applyFont="1" applyBorder="1">
      <alignment horizontal="center"/>
    </xf>
    <xf numFmtId="0" fontId="9" fillId="0" borderId="5" xfId="10" applyNumberFormat="1" applyFont="1" applyBorder="1">
      <alignment horizontal="center"/>
    </xf>
    <xf numFmtId="0" fontId="9" fillId="4" borderId="0" xfId="9" applyNumberFormat="1" applyFont="1">
      <alignment horizontal="center"/>
    </xf>
    <xf numFmtId="0" fontId="9" fillId="4" borderId="0" xfId="9" applyNumberFormat="1" applyFont="1" applyBorder="1">
      <alignment horizontal="center"/>
    </xf>
    <xf numFmtId="0" fontId="9" fillId="4" borderId="7" xfId="9" applyNumberFormat="1" applyFont="1" applyBorder="1">
      <alignment horizontal="center"/>
    </xf>
    <xf numFmtId="1" fontId="7" fillId="0" borderId="12" xfId="2" applyFont="1">
      <alignment horizontal="right"/>
    </xf>
    <xf numFmtId="164" fontId="7" fillId="0" borderId="0" xfId="4" applyFont="1">
      <alignment horizontal="right"/>
    </xf>
    <xf numFmtId="164" fontId="7" fillId="0" borderId="13" xfId="5" applyFont="1">
      <alignment horizontal="right"/>
    </xf>
    <xf numFmtId="0" fontId="7" fillId="0" borderId="12" xfId="0" applyNumberFormat="1" applyFont="1" applyFill="1" applyBorder="1" applyAlignment="1" applyProtection="1">
      <alignment horizontal="right"/>
    </xf>
    <xf numFmtId="0" fontId="0" fillId="0" borderId="0" xfId="0" applyFont="1">
      <alignment wrapText="1"/>
    </xf>
    <xf numFmtId="164" fontId="7" fillId="0" borderId="6" xfId="0" applyNumberFormat="1" applyFont="1" applyBorder="1" applyAlignment="1"/>
    <xf numFmtId="164" fontId="7" fillId="0" borderId="9" xfId="0" applyNumberFormat="1" applyFont="1" applyBorder="1" applyAlignment="1"/>
    <xf numFmtId="164" fontId="7" fillId="0" borderId="13" xfId="0" applyNumberFormat="1" applyFont="1" applyFill="1" applyBorder="1" applyAlignment="1" applyProtection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Border="1" applyAlignment="1"/>
    <xf numFmtId="0" fontId="8" fillId="3" borderId="11" xfId="8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0" fontId="2" fillId="0" borderId="2" xfId="12" applyFont="1">
      <alignment horizontal="left" wrapText="1"/>
    </xf>
    <xf numFmtId="164" fontId="8" fillId="0" borderId="3" xfId="11" applyFont="1">
      <alignment horizontal="left" indent="5"/>
    </xf>
    <xf numFmtId="164" fontId="8" fillId="0" borderId="14" xfId="13" applyNumberFormat="1" applyFont="1" applyAlignment="1">
      <alignment horizontal="left" indent="5"/>
    </xf>
    <xf numFmtId="0" fontId="10" fillId="0" borderId="0" xfId="14" applyAlignment="1">
      <alignment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4" builtinId="53" customBuiltin="1"/>
    <cellStyle name="Good" xfId="15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6" builtinId="5" customBuiltin="1"/>
    <cellStyle name="Title" xfId="7" builtinId="15" customBuiltin="1"/>
    <cellStyle name="Total" xfId="11" builtinId="25" customBuiltin="1"/>
    <cellStyle name="Total Left Border" xfId="12" xr:uid="{00000000-0005-0000-0000-00000D000000}"/>
    <cellStyle name="Total Right Border" xfId="13" xr:uid="{00000000-0005-0000-0000-00000E000000}"/>
    <cellStyle name="Warning Text" xfId="23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\-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\-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\-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\-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\-&quot;$&quot;#,##0.00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\-&quot;$&quot;#,##0.00"/>
      <alignment horizontal="general" vertical="bottom" textRotation="0" wrapText="0" indent="0" justifyLastLine="0" shrinkToFit="0" readingOrder="0"/>
      <border diagonalUp="0" diagonalDown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5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athroom remodel cost calculator" defaultPivotStyle="PivotStyleLight16">
    <tableStyle name="Bathroom remodel cost calculator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stos" displayName="Costos" ref="B4:J21" totalsRowCount="1" headerRowDxfId="8" dataCellStyle="Normal">
  <autoFilter ref="B4:J20" xr:uid="{00000000-0009-0000-0100-000001000000}"/>
  <tableColumns count="9">
    <tableColumn id="1" xr3:uid="{00000000-0010-0000-0000-000001000000}" name="Área" totalsRowLabel="Subtotal" totalsRowDxfId="7" dataCellStyle="Normal"/>
    <tableColumn id="2" xr3:uid="{00000000-0010-0000-0000-000002000000}" name="Elementos" totalsRowDxfId="6" dataCellStyle="Normal"/>
    <tableColumn id="3" xr3:uid="{00000000-0010-0000-0000-000003000000}" name="Cantidad"/>
    <tableColumn id="4" xr3:uid="{00000000-0010-0000-0000-000004000000}" name="Estimado" totalsRowFunction="sum" totalsRowDxfId="5"/>
    <tableColumn id="5" xr3:uid="{00000000-0010-0000-0000-000005000000}" name="Real" totalsRowFunction="sum" totalsRowDxfId="4">
      <calculatedColumnFormula>RANDBETWEEN(E5+2,E5+20)</calculatedColumnFormula>
    </tableColumn>
    <tableColumn id="8" xr3:uid="{00000000-0010-0000-0000-000008000000}" name="Diferencia" totalsRowFunction="sum" totalsRowDxfId="3">
      <calculatedColumnFormula>IFERROR(Costos[[#This Row],[Estimado]]-Costos[[#This Row],[Real]], "")</calculatedColumnFormula>
    </tableColumn>
    <tableColumn id="6" xr3:uid="{00000000-0010-0000-0000-000006000000}" name="Estimado " totalsRowFunction="sum" totalsRowDxfId="2">
      <calculatedColumnFormula>IFERROR(Costos[[#This Row],[Cantidad]]*Costos[[#This Row],[Estimado]], "")</calculatedColumnFormula>
    </tableColumn>
    <tableColumn id="7" xr3:uid="{00000000-0010-0000-0000-000007000000}" name="Real " totalsRowFunction="sum" totalsRowDxfId="1">
      <calculatedColumnFormula>IFERROR(Costos[[#This Row],[Cantidad]]*Costos[[#This Row],[Real]], "")</calculatedColumnFormula>
    </tableColumn>
    <tableColumn id="9" xr3:uid="{00000000-0010-0000-0000-000009000000}" name="Diferencia " totalsRowFunction="sum" totalsRowDxfId="0">
      <calculatedColumnFormula>IFERROR(Costos[[#This Row],[Estimado ]]-Costos[[#This Row],[Real ]], "")</calculatedColumnFormula>
    </tableColumn>
  </tableColumns>
  <tableStyleInfo name="Bathroom remodel cost calculator" showFirstColumn="0" showLastColumn="0" showRowStripes="1" showColumnStripes="0"/>
  <extLst>
    <ext xmlns:x14="http://schemas.microsoft.com/office/spreadsheetml/2009/9/main" uri="{504A1905-F514-4f6f-8877-14C23A59335A}">
      <x14:table altTextSummary="Area, Items, Quantity, Estimated, and Actual Costs are in this table. Total Estimated &amp; Actual costs, and Cost Differenc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3"/>
  <sheetViews>
    <sheetView showGridLines="0" tabSelected="1" workbookViewId="0"/>
  </sheetViews>
  <sheetFormatPr defaultColWidth="9.140625" defaultRowHeight="30" customHeight="1" x14ac:dyDescent="0.25"/>
  <cols>
    <col min="1" max="1" width="2.7109375" style="2" customWidth="1"/>
    <col min="2" max="2" width="17.7109375" style="2" customWidth="1"/>
    <col min="3" max="3" width="42.28515625" style="2" customWidth="1"/>
    <col min="4" max="4" width="16.140625" style="2" customWidth="1"/>
    <col min="5" max="10" width="15.7109375" style="2" customWidth="1"/>
    <col min="11" max="11" width="2.7109375" style="2" customWidth="1"/>
    <col min="12" max="16384" width="9.140625" style="2"/>
  </cols>
  <sheetData>
    <row r="1" spans="2:10" ht="45.75" customHeight="1" thickBo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 x14ac:dyDescent="0.25">
      <c r="B2" s="26" t="s">
        <v>39</v>
      </c>
      <c r="C2" s="26"/>
      <c r="D2" s="26"/>
    </row>
    <row r="3" spans="2:10" ht="45.75" customHeight="1" x14ac:dyDescent="0.25">
      <c r="B3" s="26"/>
      <c r="C3" s="26"/>
      <c r="D3" s="26"/>
      <c r="E3" s="21" t="s">
        <v>31</v>
      </c>
      <c r="F3" s="21"/>
      <c r="G3" s="21"/>
      <c r="H3" s="20" t="s">
        <v>35</v>
      </c>
      <c r="I3" s="20"/>
      <c r="J3" s="20"/>
    </row>
    <row r="4" spans="2:10" ht="30" customHeight="1" x14ac:dyDescent="0.25">
      <c r="B4" s="2" t="s">
        <v>1</v>
      </c>
      <c r="C4" s="2" t="s">
        <v>14</v>
      </c>
      <c r="D4" s="3" t="s">
        <v>30</v>
      </c>
      <c r="E4" s="4" t="s">
        <v>32</v>
      </c>
      <c r="F4" s="5" t="s">
        <v>33</v>
      </c>
      <c r="G4" s="6" t="s">
        <v>34</v>
      </c>
      <c r="H4" s="7" t="s">
        <v>36</v>
      </c>
      <c r="I4" s="8" t="s">
        <v>37</v>
      </c>
      <c r="J4" s="9" t="s">
        <v>38</v>
      </c>
    </row>
    <row r="5" spans="2:10" ht="30" customHeight="1" x14ac:dyDescent="0.25">
      <c r="B5" s="2" t="s">
        <v>2</v>
      </c>
      <c r="C5" s="2" t="s">
        <v>15</v>
      </c>
      <c r="D5" s="10">
        <v>1</v>
      </c>
      <c r="E5" s="11">
        <v>250</v>
      </c>
      <c r="F5" s="11">
        <f t="shared" ref="F5:F20" ca="1" si="0">RANDBETWEEN(E5+2,E5+20)</f>
        <v>257</v>
      </c>
      <c r="G5" s="12">
        <f ca="1">IFERROR(Costos[[#This Row],[Estimado]]-Costos[[#This Row],[Real]], "")</f>
        <v>-7</v>
      </c>
      <c r="H5" s="11">
        <f>IFERROR(Costos[[#This Row],[Cantidad]]*Costos[[#This Row],[Estimado]], "")</f>
        <v>250</v>
      </c>
      <c r="I5" s="11">
        <f ca="1">IFERROR(Costos[[#This Row],[Cantidad]]*Costos[[#This Row],[Real]], "")</f>
        <v>257</v>
      </c>
      <c r="J5" s="11">
        <f ca="1">IFERROR(Costos[[#This Row],[Estimado ]]-Costos[[#This Row],[Real ]], "")</f>
        <v>-7</v>
      </c>
    </row>
    <row r="6" spans="2:10" ht="30" customHeight="1" x14ac:dyDescent="0.25">
      <c r="B6" s="2" t="s">
        <v>2</v>
      </c>
      <c r="C6" s="2" t="s">
        <v>16</v>
      </c>
      <c r="D6" s="10">
        <v>1</v>
      </c>
      <c r="E6" s="11">
        <v>200</v>
      </c>
      <c r="F6" s="11">
        <f t="shared" ca="1" si="0"/>
        <v>218</v>
      </c>
      <c r="G6" s="12">
        <f ca="1">IFERROR(Costos[[#This Row],[Estimado]]-Costos[[#This Row],[Real]], "")</f>
        <v>-18</v>
      </c>
      <c r="H6" s="11">
        <f>IFERROR(Costos[[#This Row],[Cantidad]]*Costos[[#This Row],[Estimado]], "")</f>
        <v>200</v>
      </c>
      <c r="I6" s="11">
        <f ca="1">IFERROR(Costos[[#This Row],[Cantidad]]*Costos[[#This Row],[Real]], "")</f>
        <v>218</v>
      </c>
      <c r="J6" s="11">
        <f ca="1">IFERROR(Costos[[#This Row],[Estimado ]]-Costos[[#This Row],[Real ]], "")</f>
        <v>-18</v>
      </c>
    </row>
    <row r="7" spans="2:10" ht="30" customHeight="1" x14ac:dyDescent="0.25">
      <c r="B7" s="2" t="s">
        <v>2</v>
      </c>
      <c r="C7" s="2" t="s">
        <v>17</v>
      </c>
      <c r="D7" s="10">
        <v>1</v>
      </c>
      <c r="E7" s="11">
        <v>50</v>
      </c>
      <c r="F7" s="11">
        <f t="shared" ca="1" si="0"/>
        <v>55</v>
      </c>
      <c r="G7" s="12">
        <f ca="1">IFERROR(Costos[[#This Row],[Estimado]]-Costos[[#This Row],[Real]], "")</f>
        <v>-5</v>
      </c>
      <c r="H7" s="11">
        <f>IFERROR(Costos[[#This Row],[Cantidad]]*Costos[[#This Row],[Estimado]], "")</f>
        <v>50</v>
      </c>
      <c r="I7" s="11">
        <f ca="1">IFERROR(Costos[[#This Row],[Cantidad]]*Costos[[#This Row],[Real]], "")</f>
        <v>55</v>
      </c>
      <c r="J7" s="11">
        <f ca="1">IFERROR(Costos[[#This Row],[Estimado ]]-Costos[[#This Row],[Real ]], "")</f>
        <v>-5</v>
      </c>
    </row>
    <row r="8" spans="2:10" ht="30" customHeight="1" x14ac:dyDescent="0.25">
      <c r="B8" s="2" t="s">
        <v>2</v>
      </c>
      <c r="C8" s="2" t="s">
        <v>18</v>
      </c>
      <c r="D8" s="10">
        <v>1</v>
      </c>
      <c r="E8" s="11">
        <v>200</v>
      </c>
      <c r="F8" s="11">
        <f t="shared" ca="1" si="0"/>
        <v>214</v>
      </c>
      <c r="G8" s="12">
        <f ca="1">IFERROR(Costos[[#This Row],[Estimado]]-Costos[[#This Row],[Real]], "")</f>
        <v>-14</v>
      </c>
      <c r="H8" s="11">
        <f>IFERROR(Costos[[#This Row],[Cantidad]]*Costos[[#This Row],[Estimado]], "")</f>
        <v>200</v>
      </c>
      <c r="I8" s="11">
        <f ca="1">IFERROR(Costos[[#This Row],[Cantidad]]*Costos[[#This Row],[Real]], "")</f>
        <v>214</v>
      </c>
      <c r="J8" s="11">
        <f ca="1">IFERROR(Costos[[#This Row],[Estimado ]]-Costos[[#This Row],[Real ]], "")</f>
        <v>-14</v>
      </c>
    </row>
    <row r="9" spans="2:10" ht="30" customHeight="1" x14ac:dyDescent="0.25">
      <c r="B9" s="2" t="s">
        <v>3</v>
      </c>
      <c r="C9" s="2" t="s">
        <v>19</v>
      </c>
      <c r="D9" s="10">
        <v>1</v>
      </c>
      <c r="E9" s="11">
        <v>200</v>
      </c>
      <c r="F9" s="11">
        <f t="shared" ca="1" si="0"/>
        <v>202</v>
      </c>
      <c r="G9" s="12">
        <f ca="1">IFERROR(Costos[[#This Row],[Estimado]]-Costos[[#This Row],[Real]], "")</f>
        <v>-2</v>
      </c>
      <c r="H9" s="11">
        <f>IFERROR(Costos[[#This Row],[Cantidad]]*Costos[[#This Row],[Estimado]], "")</f>
        <v>200</v>
      </c>
      <c r="I9" s="11">
        <f ca="1">IFERROR(Costos[[#This Row],[Cantidad]]*Costos[[#This Row],[Real]], "")</f>
        <v>202</v>
      </c>
      <c r="J9" s="11">
        <f ca="1">IFERROR(Costos[[#This Row],[Estimado ]]-Costos[[#This Row],[Real ]], "")</f>
        <v>-2</v>
      </c>
    </row>
    <row r="10" spans="2:10" ht="30" customHeight="1" x14ac:dyDescent="0.25">
      <c r="B10" s="2" t="s">
        <v>3</v>
      </c>
      <c r="C10" s="2" t="s">
        <v>20</v>
      </c>
      <c r="D10" s="10">
        <v>2</v>
      </c>
      <c r="E10" s="11">
        <v>100</v>
      </c>
      <c r="F10" s="11">
        <f t="shared" ca="1" si="0"/>
        <v>114</v>
      </c>
      <c r="G10" s="12">
        <f ca="1">IFERROR(Costos[[#This Row],[Estimado]]-Costos[[#This Row],[Real]], "")</f>
        <v>-14</v>
      </c>
      <c r="H10" s="11">
        <f>IFERROR(Costos[[#This Row],[Cantidad]]*Costos[[#This Row],[Estimado]], "")</f>
        <v>200</v>
      </c>
      <c r="I10" s="11">
        <f ca="1">IFERROR(Costos[[#This Row],[Cantidad]]*Costos[[#This Row],[Real]], "")</f>
        <v>228</v>
      </c>
      <c r="J10" s="11">
        <f ca="1">IFERROR(Costos[[#This Row],[Estimado ]]-Costos[[#This Row],[Real ]], "")</f>
        <v>-28</v>
      </c>
    </row>
    <row r="11" spans="2:10" ht="30" customHeight="1" x14ac:dyDescent="0.25">
      <c r="B11" s="2" t="s">
        <v>4</v>
      </c>
      <c r="C11" s="2" t="s">
        <v>21</v>
      </c>
      <c r="D11" s="10">
        <v>5</v>
      </c>
      <c r="E11" s="11">
        <v>22.5</v>
      </c>
      <c r="F11" s="11">
        <f t="shared" ca="1" si="0"/>
        <v>28</v>
      </c>
      <c r="G11" s="12">
        <f ca="1">IFERROR(Costos[[#This Row],[Estimado]]-Costos[[#This Row],[Real]], "")</f>
        <v>-5.5</v>
      </c>
      <c r="H11" s="11">
        <f>IFERROR(Costos[[#This Row],[Cantidad]]*Costos[[#This Row],[Estimado]], "")</f>
        <v>112.5</v>
      </c>
      <c r="I11" s="11">
        <f ca="1">IFERROR(Costos[[#This Row],[Cantidad]]*Costos[[#This Row],[Real]], "")</f>
        <v>140</v>
      </c>
      <c r="J11" s="11">
        <f ca="1">IFERROR(Costos[[#This Row],[Estimado ]]-Costos[[#This Row],[Real ]], "")</f>
        <v>-27.5</v>
      </c>
    </row>
    <row r="12" spans="2:10" ht="30" customHeight="1" x14ac:dyDescent="0.25">
      <c r="B12" s="2" t="s">
        <v>5</v>
      </c>
      <c r="C12" s="2" t="s">
        <v>22</v>
      </c>
      <c r="D12" s="10">
        <v>1</v>
      </c>
      <c r="E12" s="11">
        <v>90</v>
      </c>
      <c r="F12" s="11">
        <f t="shared" ca="1" si="0"/>
        <v>107</v>
      </c>
      <c r="G12" s="12">
        <f ca="1">IFERROR(Costos[[#This Row],[Estimado]]-Costos[[#This Row],[Real]], "")</f>
        <v>-17</v>
      </c>
      <c r="H12" s="11">
        <f>IFERROR(Costos[[#This Row],[Cantidad]]*Costos[[#This Row],[Estimado]], "")</f>
        <v>90</v>
      </c>
      <c r="I12" s="11">
        <f ca="1">IFERROR(Costos[[#This Row],[Cantidad]]*Costos[[#This Row],[Real]], "")</f>
        <v>107</v>
      </c>
      <c r="J12" s="11">
        <f ca="1">IFERROR(Costos[[#This Row],[Estimado ]]-Costos[[#This Row],[Real ]], "")</f>
        <v>-17</v>
      </c>
    </row>
    <row r="13" spans="2:10" ht="30" customHeight="1" x14ac:dyDescent="0.25">
      <c r="B13" s="2" t="s">
        <v>5</v>
      </c>
      <c r="C13" s="2" t="s">
        <v>23</v>
      </c>
      <c r="D13" s="10">
        <v>1</v>
      </c>
      <c r="E13" s="11">
        <v>115</v>
      </c>
      <c r="F13" s="11">
        <f t="shared" ca="1" si="0"/>
        <v>120</v>
      </c>
      <c r="G13" s="12">
        <f ca="1">IFERROR(Costos[[#This Row],[Estimado]]-Costos[[#This Row],[Real]], "")</f>
        <v>-5</v>
      </c>
      <c r="H13" s="11">
        <f>IFERROR(Costos[[#This Row],[Cantidad]]*Costos[[#This Row],[Estimado]], "")</f>
        <v>115</v>
      </c>
      <c r="I13" s="11">
        <f ca="1">IFERROR(Costos[[#This Row],[Cantidad]]*Costos[[#This Row],[Real]], "")</f>
        <v>120</v>
      </c>
      <c r="J13" s="11">
        <f ca="1">IFERROR(Costos[[#This Row],[Estimado ]]-Costos[[#This Row],[Real ]], "")</f>
        <v>-5</v>
      </c>
    </row>
    <row r="14" spans="2:10" ht="30" customHeight="1" x14ac:dyDescent="0.25">
      <c r="B14" s="2" t="s">
        <v>5</v>
      </c>
      <c r="C14" s="2" t="s">
        <v>24</v>
      </c>
      <c r="D14" s="10">
        <v>1</v>
      </c>
      <c r="E14" s="11">
        <v>95</v>
      </c>
      <c r="F14" s="11">
        <f t="shared" ca="1" si="0"/>
        <v>100</v>
      </c>
      <c r="G14" s="12">
        <f ca="1">IFERROR(Costos[[#This Row],[Estimado]]-Costos[[#This Row],[Real]], "")</f>
        <v>-5</v>
      </c>
      <c r="H14" s="11">
        <f>IFERROR(Costos[[#This Row],[Cantidad]]*Costos[[#This Row],[Estimado]], "")</f>
        <v>95</v>
      </c>
      <c r="I14" s="11">
        <f ca="1">IFERROR(Costos[[#This Row],[Cantidad]]*Costos[[#This Row],[Real]], "")</f>
        <v>100</v>
      </c>
      <c r="J14" s="11">
        <f ca="1">IFERROR(Costos[[#This Row],[Estimado ]]-Costos[[#This Row],[Real ]], "")</f>
        <v>-5</v>
      </c>
    </row>
    <row r="15" spans="2:10" ht="30" customHeight="1" x14ac:dyDescent="0.25">
      <c r="B15" s="2" t="s">
        <v>6</v>
      </c>
      <c r="C15" s="2" t="s">
        <v>25</v>
      </c>
      <c r="D15" s="10">
        <v>35</v>
      </c>
      <c r="E15" s="11">
        <v>12</v>
      </c>
      <c r="F15" s="11">
        <f t="shared" ca="1" si="0"/>
        <v>27</v>
      </c>
      <c r="G15" s="12">
        <f ca="1">IFERROR(Costos[[#This Row],[Estimado]]-Costos[[#This Row],[Real]], "")</f>
        <v>-15</v>
      </c>
      <c r="H15" s="11">
        <f>IFERROR(Costos[[#This Row],[Cantidad]]*Costos[[#This Row],[Estimado]], "")</f>
        <v>420</v>
      </c>
      <c r="I15" s="11">
        <f ca="1">IFERROR(Costos[[#This Row],[Cantidad]]*Costos[[#This Row],[Real]], "")</f>
        <v>945</v>
      </c>
      <c r="J15" s="11">
        <f ca="1">IFERROR(Costos[[#This Row],[Estimado ]]-Costos[[#This Row],[Real ]], "")</f>
        <v>-525</v>
      </c>
    </row>
    <row r="16" spans="2:10" ht="30" customHeight="1" x14ac:dyDescent="0.25">
      <c r="B16" s="2" t="s">
        <v>7</v>
      </c>
      <c r="C16" s="2" t="s">
        <v>26</v>
      </c>
      <c r="D16" s="10">
        <v>2</v>
      </c>
      <c r="E16" s="11">
        <v>15</v>
      </c>
      <c r="F16" s="11">
        <f t="shared" ca="1" si="0"/>
        <v>35</v>
      </c>
      <c r="G16" s="12">
        <f ca="1">IFERROR(Costos[[#This Row],[Estimado]]-Costos[[#This Row],[Real]], "")</f>
        <v>-20</v>
      </c>
      <c r="H16" s="11">
        <f>IFERROR(Costos[[#This Row],[Cantidad]]*Costos[[#This Row],[Estimado]], "")</f>
        <v>30</v>
      </c>
      <c r="I16" s="11">
        <f ca="1">IFERROR(Costos[[#This Row],[Cantidad]]*Costos[[#This Row],[Real]], "")</f>
        <v>70</v>
      </c>
      <c r="J16" s="11">
        <f ca="1">IFERROR(Costos[[#This Row],[Estimado ]]-Costos[[#This Row],[Real ]], "")</f>
        <v>-40</v>
      </c>
    </row>
    <row r="17" spans="2:10" ht="30" customHeight="1" x14ac:dyDescent="0.25">
      <c r="B17" s="2" t="s">
        <v>7</v>
      </c>
      <c r="C17" s="2" t="s">
        <v>27</v>
      </c>
      <c r="D17" s="10">
        <v>1</v>
      </c>
      <c r="E17" s="11">
        <v>10</v>
      </c>
      <c r="F17" s="11">
        <f t="shared" ca="1" si="0"/>
        <v>14</v>
      </c>
      <c r="G17" s="12">
        <f ca="1">IFERROR(Costos[[#This Row],[Estimado]]-Costos[[#This Row],[Real]], "")</f>
        <v>-4</v>
      </c>
      <c r="H17" s="11">
        <f>IFERROR(Costos[[#This Row],[Cantidad]]*Costos[[#This Row],[Estimado]], "")</f>
        <v>10</v>
      </c>
      <c r="I17" s="11">
        <f ca="1">IFERROR(Costos[[#This Row],[Cantidad]]*Costos[[#This Row],[Real]], "")</f>
        <v>14</v>
      </c>
      <c r="J17" s="11">
        <f ca="1">IFERROR(Costos[[#This Row],[Estimado ]]-Costos[[#This Row],[Real ]], "")</f>
        <v>-4</v>
      </c>
    </row>
    <row r="18" spans="2:10" ht="30" customHeight="1" x14ac:dyDescent="0.25">
      <c r="B18" s="2" t="s">
        <v>8</v>
      </c>
      <c r="C18" s="2" t="s">
        <v>28</v>
      </c>
      <c r="D18" s="10">
        <v>4</v>
      </c>
      <c r="E18" s="11">
        <v>25</v>
      </c>
      <c r="F18" s="11">
        <f t="shared" ca="1" si="0"/>
        <v>43</v>
      </c>
      <c r="G18" s="12">
        <f ca="1">IFERROR(Costos[[#This Row],[Estimado]]-Costos[[#This Row],[Real]], "")</f>
        <v>-18</v>
      </c>
      <c r="H18" s="11">
        <f>IFERROR(Costos[[#This Row],[Cantidad]]*Costos[[#This Row],[Estimado]], "")</f>
        <v>100</v>
      </c>
      <c r="I18" s="11">
        <f ca="1">IFERROR(Costos[[#This Row],[Cantidad]]*Costos[[#This Row],[Real]], "")</f>
        <v>172</v>
      </c>
      <c r="J18" s="11">
        <f ca="1">IFERROR(Costos[[#This Row],[Estimado ]]-Costos[[#This Row],[Real ]], "")</f>
        <v>-72</v>
      </c>
    </row>
    <row r="19" spans="2:10" ht="30" customHeight="1" x14ac:dyDescent="0.25">
      <c r="B19" s="2" t="s">
        <v>9</v>
      </c>
      <c r="C19" s="2" t="s">
        <v>29</v>
      </c>
      <c r="D19" s="10">
        <v>2</v>
      </c>
      <c r="E19" s="11">
        <v>60</v>
      </c>
      <c r="F19" s="11">
        <f t="shared" ca="1" si="0"/>
        <v>76</v>
      </c>
      <c r="G19" s="12">
        <f ca="1">IFERROR(Costos[[#This Row],[Estimado]]-Costos[[#This Row],[Real]], "")</f>
        <v>-16</v>
      </c>
      <c r="H19" s="11">
        <f>IFERROR(Costos[[#This Row],[Cantidad]]*Costos[[#This Row],[Estimado]], "")</f>
        <v>120</v>
      </c>
      <c r="I19" s="11">
        <f ca="1">IFERROR(Costos[[#This Row],[Cantidad]]*Costos[[#This Row],[Real]], "")</f>
        <v>152</v>
      </c>
      <c r="J19" s="11">
        <f ca="1">IFERROR(Costos[[#This Row],[Estimado ]]-Costos[[#This Row],[Real ]], "")</f>
        <v>-32</v>
      </c>
    </row>
    <row r="20" spans="2:10" ht="30" customHeight="1" x14ac:dyDescent="0.25">
      <c r="B20" s="2" t="s">
        <v>10</v>
      </c>
      <c r="D20" s="10">
        <v>1</v>
      </c>
      <c r="E20" s="11">
        <v>20</v>
      </c>
      <c r="F20" s="11">
        <f t="shared" ca="1" si="0"/>
        <v>38</v>
      </c>
      <c r="G20" s="12">
        <f ca="1">IFERROR(Costos[[#This Row],[Estimado]]-Costos[[#This Row],[Real]], "")</f>
        <v>-18</v>
      </c>
      <c r="H20" s="11">
        <f>IFERROR(Costos[[#This Row],[Cantidad]]*Costos[[#This Row],[Estimado]], "")</f>
        <v>20</v>
      </c>
      <c r="I20" s="11">
        <f ca="1">IFERROR(Costos[[#This Row],[Cantidad]]*Costos[[#This Row],[Real]], "")</f>
        <v>38</v>
      </c>
      <c r="J20" s="11">
        <f ca="1">IFERROR(Costos[[#This Row],[Estimado ]]-Costos[[#This Row],[Real ]], "")</f>
        <v>-18</v>
      </c>
    </row>
    <row r="21" spans="2:10" ht="30" customHeight="1" x14ac:dyDescent="0.25">
      <c r="B21" s="14" t="s">
        <v>11</v>
      </c>
      <c r="D21" s="13"/>
      <c r="E21" s="15">
        <f>SUBTOTAL(109,Costos[Estimado])</f>
        <v>1464.5</v>
      </c>
      <c r="F21" s="16">
        <f ca="1">SUBTOTAL(109,Costos[Real])</f>
        <v>1648</v>
      </c>
      <c r="G21" s="17">
        <f ca="1">SUBTOTAL(109,Costos[Diferencia])</f>
        <v>-183.5</v>
      </c>
      <c r="H21" s="18">
        <f>SUBTOTAL(109,Costos[[Estimado ]])</f>
        <v>2212.5</v>
      </c>
      <c r="I21" s="18">
        <f ca="1">SUBTOTAL(109,Costos[[Real ]])</f>
        <v>3032</v>
      </c>
      <c r="J21" s="19">
        <f ca="1">SUBTOTAL(109,Costos[[Diferencia ]])</f>
        <v>-819.5</v>
      </c>
    </row>
    <row r="22" spans="2:10" ht="30" customHeight="1" x14ac:dyDescent="0.25">
      <c r="B22" s="22" t="s">
        <v>12</v>
      </c>
      <c r="C22" s="22"/>
      <c r="D22" s="22"/>
      <c r="E22" s="24">
        <f>IFERROR(Costos[[#Totals],[Estimado]]*0.3, "")</f>
        <v>439.34999999999997</v>
      </c>
      <c r="F22" s="24"/>
      <c r="G22" s="24"/>
      <c r="H22" s="25">
        <f>IFERROR(Costos[[#Totals],[Estimado ]]*0.3, "")</f>
        <v>663.75</v>
      </c>
      <c r="I22" s="25"/>
      <c r="J22" s="25"/>
    </row>
    <row r="23" spans="2:10" ht="30" customHeight="1" x14ac:dyDescent="0.25">
      <c r="B23" s="23" t="s">
        <v>13</v>
      </c>
      <c r="C23" s="22"/>
      <c r="D23" s="22"/>
      <c r="E23" s="24">
        <f>IFERROR(SUM(E21:E21), "")</f>
        <v>1464.5</v>
      </c>
      <c r="F23" s="24"/>
      <c r="G23" s="24"/>
      <c r="H23" s="25">
        <f>IFERROR(SUM(Costos[[#Totals],[Estimado ]],Excedente), "")</f>
        <v>2876.25</v>
      </c>
      <c r="I23" s="25"/>
      <c r="J23" s="25"/>
    </row>
  </sheetData>
  <mergeCells count="9">
    <mergeCell ref="H3:J3"/>
    <mergeCell ref="E3:G3"/>
    <mergeCell ref="B22:D22"/>
    <mergeCell ref="B23:D23"/>
    <mergeCell ref="E22:G22"/>
    <mergeCell ref="E23:G23"/>
    <mergeCell ref="H22:J22"/>
    <mergeCell ref="H23:J23"/>
    <mergeCell ref="B2:D3"/>
  </mergeCells>
  <conditionalFormatting sqref="H5:J20">
    <cfRule type="expression" dxfId="9" priority="2">
      <formula>MOD(ROW()+1,2)=0</formula>
    </cfRule>
  </conditionalFormatting>
  <dataValidations count="19">
    <dataValidation allowBlank="1" showInputMessage="1" showErrorMessage="1" prompt="Especificar el costo detallado en la columna E y F en la tabla siguiente. La diferencia se calcula automáticamente en la columna G." sqref="E3:G3" xr:uid="{00000000-0002-0000-0000-000000000000}"/>
    <dataValidation allowBlank="1" showInputMessage="1" showErrorMessage="1" prompt="La diferencia del costo total estimado y real se calcula automáticamente en la columna con este encabezado. El importe negativo estará resaltado con color RGB R=255 G=0 B=0" sqref="J4" xr:uid="{00000000-0002-0000-0000-000001000000}"/>
    <dataValidation allowBlank="1" showInputMessage="1" showErrorMessage="1" prompt="La diferencia del costo estimado y real se calcula automáticamente en la columna con este encabezado. El importe negativo estará resaltado con color RGB R=255 G=0 B=0" sqref="G4" xr:uid="{00000000-0002-0000-0000-000002000000}"/>
    <dataValidation allowBlank="1" showInputMessage="1" showErrorMessage="1" prompt="Escribe el área en la columna con este encabezado. Usa filtros de encabezado para buscar entradas específicas." sqref="B4" xr:uid="{00000000-0002-0000-0000-000003000000}"/>
    <dataValidation allowBlank="1" showInputMessage="1" showErrorMessage="1" prompt="Escribe los elementos en la columna con este encabezado." sqref="C4" xr:uid="{00000000-0002-0000-0000-000004000000}"/>
    <dataValidation allowBlank="1" showInputMessage="1" showErrorMessage="1" prompt="Escribe la cantidad en la columna con este encabezado." sqref="D4" xr:uid="{00000000-0002-0000-0000-000005000000}"/>
    <dataValidation allowBlank="1" showInputMessage="1" showErrorMessage="1" prompt="Escribe el costo estimado en la columna con este encabezado." sqref="E4" xr:uid="{00000000-0002-0000-0000-000006000000}"/>
    <dataValidation allowBlank="1" showInputMessage="1" showErrorMessage="1" prompt="Escribe el costo real en la columna con este encabezado." sqref="F4" xr:uid="{00000000-0002-0000-0000-000007000000}"/>
    <dataValidation allowBlank="1" showInputMessage="1" showErrorMessage="1" prompt="El costo estimado total se calcula automáticamente en la columna con este encabezado." sqref="H4" xr:uid="{00000000-0002-0000-0000-000008000000}"/>
    <dataValidation allowBlank="1" showInputMessage="1" showErrorMessage="1" prompt="El costo real total se calcula automáticamente en la columna con este encabezado." sqref="I4" xr:uid="{00000000-0002-0000-0000-000009000000}"/>
    <dataValidation allowBlank="1" showInputMessage="1" showErrorMessage="1" prompt="Crear una calculadora de costo de reforma del baño en esta hoja de cálculo. Los costos totales estimados y reales, la diferencia de costos, los costos inesperados y los costos totales se calculan automáticamente" sqref="A1" xr:uid="{00000000-0002-0000-0000-00000A000000}"/>
    <dataValidation allowBlank="1" showInputMessage="1" showErrorMessage="1" prompt="El título de esta hoja de cálculo se encuentra en esta celda. Escribe los detalles en la tabla de costos a partir de la celda B4. Los costos estimados totales e inesperados se calculan automáticamente al final de la tabla" sqref="B1" xr:uid="{00000000-0002-0000-0000-00000B000000}"/>
    <dataValidation allowBlank="1" showInputMessage="1" showErrorMessage="1" prompt="Los costos inesperados se calculan automáticamente en las celdas de la derecha" sqref="B22:D22" xr:uid="{00000000-0002-0000-0000-00000C000000}"/>
    <dataValidation allowBlank="1" showInputMessage="1" showErrorMessage="1" prompt="Los costos totales se calculan automáticamente en las celdas de la derecha" sqref="B23:D23" xr:uid="{00000000-0002-0000-0000-00000D000000}"/>
    <dataValidation allowBlank="1" showInputMessage="1" showErrorMessage="1" prompt="El costo inesperado del subtotal del costo total estimado se calcula automáticamente en esta celda" sqref="H22:J22" xr:uid="{00000000-0002-0000-0000-00000E000000}"/>
    <dataValidation allowBlank="1" showInputMessage="1" showErrorMessage="1" prompt="El costo total estimado, incluidos los costos inesperados, se calcula automáticamente en esta celda" sqref="H23:J23" xr:uid="{00000000-0002-0000-0000-00000F000000}"/>
    <dataValidation allowBlank="1" showInputMessage="1" showErrorMessage="1" prompt="El costo total detallado estimado, incluidos los costos inesperados, se calcula automáticamente en esta celda" sqref="E23:G23" xr:uid="{00000000-0002-0000-0000-000010000000}"/>
    <dataValidation allowBlank="1" showInputMessage="1" showErrorMessage="1" prompt="Los costos totales se calculan automáticamente en las columnas H e I en la tabla de abajo. La diferencia se calcula automáticamente en la columna J" sqref="H3:J3" xr:uid="{00000000-0002-0000-0000-000011000000}"/>
    <dataValidation allowBlank="1" showInputMessage="1" showErrorMessage="1" prompt="El costo inesperado del subtotal del costo detallado estimado se calcula automáticamente en esta celda" sqref="E22:G22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Costos de la reforma del baño</vt:lpstr>
      <vt:lpstr>Excedente</vt:lpstr>
      <vt:lpstr>'Costos de la reforma del baño'!Print_Titles</vt:lpstr>
      <vt:lpstr>Título1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2018-07-26T05:41:20Z</dcterms:created>
  <dcterms:modified xsi:type="dcterms:W3CDTF">2018-07-26T05:41:20Z</dcterms:modified>
</cp:coreProperties>
</file>