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208"/>
  <workbookPr codeName="ThisWorkbook"/>
  <mc:AlternateContent xmlns:mc="http://schemas.openxmlformats.org/markup-compatibility/2006">
    <mc:Choice Requires="x15">
      <x15ac:absPath xmlns:x15ac="http://schemas.microsoft.com/office/spreadsheetml/2010/11/ac" url="\\IMartisek2580\Oddjob\hb3017\es-MX\target\"/>
    </mc:Choice>
  </mc:AlternateContent>
  <bookViews>
    <workbookView xWindow="0" yWindow="0" windowWidth="28560" windowHeight="12405" xr2:uid="{00000000-000D-0000-FFFF-FFFF00000000}"/>
  </bookViews>
  <sheets>
    <sheet name="Programación diaria" sheetId="4" r:id="rId1"/>
    <sheet name="Programador de eventos" sheetId="3" r:id="rId2"/>
    <sheet name="Intervalos de tiempo" sheetId="2" r:id="rId3"/>
  </sheets>
  <definedNames>
    <definedName name="Año">'Programación diaria'!$C$13</definedName>
    <definedName name="BigNum">9.99E+307</definedName>
    <definedName name="BigStr">REPT("z",255)</definedName>
    <definedName name="ColumnTitle2">EventScheduler[[#Headers],[FECHA]]</definedName>
    <definedName name="ColumnTitle3">Hora[[#Headers],[Hora]]</definedName>
    <definedName name="DateVal">IFERROR('Programación diaria'!$F$2,"")</definedName>
    <definedName name="DayVal">'Programación diaria'!$C$17</definedName>
    <definedName name="EndTime">'Intervalos de tiempo'!$C$8</definedName>
    <definedName name="Incremento">TIME(0,MinuteInterval,0)</definedName>
    <definedName name="LookUpDateAndTime">EventScheduler[FECHA]&amp;EventScheduler[HORA]</definedName>
    <definedName name="MinuteInterval">--LEFT(MinuteText,2)</definedName>
    <definedName name="MinuteText">'Intervalos de tiempo'!$C$6</definedName>
    <definedName name="MonthName">'Programación diaria'!$C$15</definedName>
    <definedName name="MonthNumber">IF(MonthName="",MONTH(TODAY()),MONTH(1&amp;LEFT(MonthName,3)))</definedName>
    <definedName name="ReportDay">IF(DayVal="",DAY(TODAY()),'Programación diaria'!$C$17)</definedName>
    <definedName name="ReportMonth">IF(MonthName="",TEXT(MONTH(TODAY()),"mmm"),MonthName)</definedName>
    <definedName name="ReportYear">IF(Año="",YEAR(TODAY()),Año)</definedName>
    <definedName name="ScheduleHighlight">'Programación diaria'!$B$26</definedName>
    <definedName name="Start_time">'Intervalos de tiempo'!$C$4</definedName>
    <definedName name="TimesList">Hora[Hora]</definedName>
    <definedName name="Title1">'Programación diaria'!$E$2</definedName>
  </definedNames>
  <calcPr calcId="171027"/>
</workbook>
</file>

<file path=xl/calcChain.xml><?xml version="1.0" encoding="utf-8"?>
<calcChain xmlns="http://schemas.openxmlformats.org/spreadsheetml/2006/main">
  <c r="F2" i="4" l="1"/>
  <c r="E15" i="3" l="1"/>
  <c r="E14" i="3"/>
  <c r="E13" i="3"/>
  <c r="E12" i="3"/>
  <c r="E11" i="3"/>
  <c r="E10" i="3"/>
  <c r="E9" i="3"/>
  <c r="E8" i="3"/>
  <c r="E7" i="3"/>
  <c r="E6" i="3"/>
  <c r="E5" i="3"/>
  <c r="E4" i="3"/>
  <c r="E3" i="3"/>
  <c r="H3" i="3" s="1"/>
  <c r="H15" i="3" l="1"/>
  <c r="H6" i="3"/>
  <c r="H12" i="3"/>
  <c r="H4" i="3"/>
  <c r="H7" i="3"/>
  <c r="H10" i="3"/>
  <c r="H13" i="3"/>
  <c r="H9" i="3"/>
  <c r="H5" i="3"/>
  <c r="H8" i="3"/>
  <c r="H11" i="3"/>
  <c r="H14" i="3"/>
  <c r="H3" i="4"/>
  <c r="B8" i="3"/>
  <c r="B7" i="4"/>
  <c r="B2" i="4"/>
  <c r="H34" i="4"/>
  <c r="H32" i="4"/>
  <c r="H31" i="4"/>
  <c r="H29" i="4"/>
  <c r="H27" i="4"/>
  <c r="H26" i="4"/>
  <c r="H24" i="4"/>
  <c r="H22" i="4"/>
  <c r="H21" i="4"/>
  <c r="H18" i="4"/>
  <c r="H16" i="4"/>
  <c r="H15" i="4"/>
  <c r="H12" i="4"/>
  <c r="H10" i="4"/>
  <c r="H9" i="4"/>
  <c r="H6" i="4"/>
  <c r="H4" i="4"/>
  <c r="E3" i="2"/>
  <c r="E4" i="2" s="1"/>
  <c r="E5" i="2" s="1"/>
  <c r="E6" i="2" s="1"/>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32" i="2" s="1"/>
  <c r="E33" i="2" s="1"/>
  <c r="E34" i="2" s="1"/>
  <c r="E35" i="2" s="1"/>
  <c r="E36" i="2" s="1"/>
  <c r="E37" i="2" s="1"/>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68" i="2" s="1"/>
  <c r="E69" i="2" s="1"/>
  <c r="E70" i="2" s="1"/>
  <c r="E71" i="2" s="1"/>
  <c r="E72" i="2" s="1"/>
  <c r="E73" i="2" s="1"/>
  <c r="E74" i="2" s="1"/>
  <c r="E75" i="2" s="1"/>
  <c r="I32" i="4" l="1"/>
  <c r="I35" i="4"/>
  <c r="I33" i="4"/>
  <c r="I34" i="4"/>
  <c r="I28" i="4"/>
  <c r="I29" i="4"/>
  <c r="I27" i="4"/>
  <c r="I30" i="4"/>
  <c r="I24" i="4"/>
  <c r="I22" i="4"/>
  <c r="I25" i="4"/>
  <c r="I23" i="4"/>
  <c r="I17" i="4"/>
  <c r="I20" i="4"/>
  <c r="I18" i="4"/>
  <c r="I16" i="4"/>
  <c r="I19" i="4"/>
  <c r="I11" i="4"/>
  <c r="I14" i="4"/>
  <c r="I12" i="4"/>
  <c r="I10" i="4"/>
  <c r="I13" i="4"/>
  <c r="I5" i="4"/>
  <c r="I8" i="4"/>
  <c r="I6" i="4"/>
  <c r="I4" i="4"/>
  <c r="I7" i="4"/>
  <c r="J33" i="4"/>
  <c r="J32" i="4"/>
  <c r="J35" i="4"/>
  <c r="J34" i="4"/>
  <c r="J27" i="4"/>
  <c r="J30" i="4"/>
  <c r="J29" i="4"/>
  <c r="J28" i="4"/>
  <c r="J22" i="4"/>
  <c r="J25" i="4"/>
  <c r="J24" i="4"/>
  <c r="J23" i="4"/>
  <c r="J17" i="4"/>
  <c r="J20" i="4"/>
  <c r="J16" i="4"/>
  <c r="J19" i="4"/>
  <c r="J18" i="4"/>
  <c r="J11" i="4"/>
  <c r="J14" i="4"/>
  <c r="J10" i="4"/>
  <c r="J13" i="4"/>
  <c r="J12" i="4"/>
  <c r="J6" i="4"/>
  <c r="J5" i="4"/>
  <c r="J8" i="4"/>
  <c r="J4" i="4"/>
  <c r="J7" i="4"/>
  <c r="J31" i="4"/>
  <c r="I31" i="4"/>
  <c r="I26" i="4"/>
  <c r="J21" i="4"/>
  <c r="I21" i="4"/>
  <c r="J15" i="4"/>
  <c r="I15" i="4"/>
  <c r="J9" i="4"/>
  <c r="I9" i="4"/>
  <c r="J3" i="4"/>
  <c r="E3" i="4"/>
  <c r="E4" i="4" l="1"/>
  <c r="E5" i="4" l="1"/>
  <c r="E6" i="4" l="1"/>
  <c r="E7" i="4" l="1"/>
  <c r="E8" i="4" l="1"/>
  <c r="E9" i="4" l="1"/>
  <c r="E10" i="4" l="1"/>
  <c r="E11" i="4" l="1"/>
  <c r="E12" i="4" l="1"/>
  <c r="E13" i="4" l="1"/>
  <c r="E14" i="4" l="1"/>
  <c r="E15" i="4" l="1"/>
  <c r="E16" i="4" l="1"/>
  <c r="E17" i="4" l="1"/>
  <c r="F10" i="4"/>
  <c r="F15" i="4"/>
  <c r="F17" i="4"/>
  <c r="F4" i="4"/>
  <c r="F12" i="4"/>
  <c r="F9" i="4"/>
  <c r="F16" i="4"/>
  <c r="F14" i="4"/>
  <c r="F6" i="4"/>
  <c r="F5" i="4"/>
  <c r="F11" i="4"/>
  <c r="F8" i="4"/>
  <c r="F13" i="4"/>
  <c r="F7" i="4"/>
  <c r="F3" i="4"/>
  <c r="B2" i="3"/>
  <c r="B6" i="3"/>
  <c r="I3" i="4" l="1"/>
  <c r="E18" i="4"/>
  <c r="F18" i="4" s="1"/>
  <c r="J26" i="4"/>
  <c r="E19" i="4" l="1"/>
  <c r="F19" i="4" s="1"/>
  <c r="E20" i="4" l="1"/>
  <c r="F20" i="4" s="1"/>
  <c r="E21" i="4" l="1"/>
  <c r="F21" i="4" s="1"/>
  <c r="E22" i="4" l="1"/>
  <c r="F22" i="4" s="1"/>
  <c r="E23" i="4" l="1"/>
  <c r="F23" i="4" s="1"/>
  <c r="E24" i="4" l="1"/>
  <c r="F24" i="4" s="1"/>
  <c r="E25" i="4" l="1"/>
  <c r="F25" i="4" s="1"/>
  <c r="E26" i="4" l="1"/>
  <c r="F26" i="4" s="1"/>
  <c r="E27" i="4" l="1"/>
  <c r="F27" i="4" s="1"/>
  <c r="E28" i="4" l="1"/>
  <c r="F28" i="4" s="1"/>
  <c r="E29" i="4" l="1"/>
  <c r="F29" i="4" s="1"/>
  <c r="E30" i="4" l="1"/>
  <c r="F30" i="4" s="1"/>
  <c r="E31" i="4" l="1"/>
  <c r="F31" i="4" s="1"/>
  <c r="E32" i="4" l="1"/>
  <c r="F32" i="4" s="1"/>
  <c r="E33" i="4" l="1"/>
  <c r="F33" i="4" s="1"/>
  <c r="E34" i="4" l="1"/>
  <c r="F34" i="4" s="1"/>
  <c r="E35" i="4" l="1"/>
  <c r="F35" i="4" s="1"/>
  <c r="E36" i="4" l="1"/>
  <c r="F36" i="4" s="1"/>
  <c r="E37" i="4" l="1"/>
  <c r="F37" i="4" s="1"/>
  <c r="E38" i="4" l="1"/>
  <c r="F38" i="4" s="1"/>
  <c r="E39" i="4" l="1"/>
  <c r="F39" i="4" s="1"/>
  <c r="E40" i="4" l="1"/>
  <c r="F40" i="4" s="1"/>
  <c r="E41" i="4" l="1"/>
  <c r="F41" i="4" s="1"/>
  <c r="E42" i="4" l="1"/>
  <c r="F42" i="4" s="1"/>
  <c r="E43" i="4" l="1"/>
  <c r="F43" i="4" s="1"/>
  <c r="E44" i="4" l="1"/>
  <c r="F44" i="4" s="1"/>
  <c r="E45" i="4" l="1"/>
  <c r="F45" i="4" s="1"/>
  <c r="E46" i="4" l="1"/>
  <c r="F46" i="4" s="1"/>
  <c r="E47" i="4" l="1"/>
  <c r="F47" i="4" s="1"/>
  <c r="E48" i="4" l="1"/>
  <c r="F48" i="4" s="1"/>
  <c r="E49" i="4" l="1"/>
  <c r="F49" i="4" s="1"/>
  <c r="E50" i="4" l="1"/>
  <c r="F50" i="4" s="1"/>
  <c r="E51" i="4" l="1"/>
  <c r="F51" i="4" s="1"/>
  <c r="E52" i="4" l="1"/>
  <c r="F52" i="4" s="1"/>
  <c r="E53" i="4" l="1"/>
  <c r="F53" i="4" s="1"/>
  <c r="E54" i="4" l="1"/>
  <c r="F54" i="4" s="1"/>
  <c r="E55" i="4" l="1"/>
  <c r="F55" i="4" s="1"/>
  <c r="E56" i="4" l="1"/>
  <c r="F56" i="4" s="1"/>
  <c r="E57" i="4" l="1"/>
  <c r="F57" i="4" s="1"/>
  <c r="E58" i="4" l="1"/>
  <c r="F58" i="4" s="1"/>
  <c r="E59" i="4" l="1"/>
  <c r="F59" i="4" s="1"/>
  <c r="E60" i="4" l="1"/>
  <c r="F60" i="4" s="1"/>
  <c r="E61" i="4" l="1"/>
  <c r="F61" i="4" s="1"/>
  <c r="E62" i="4" l="1"/>
  <c r="F62" i="4" s="1"/>
  <c r="E63" i="4" l="1"/>
  <c r="F63" i="4" s="1"/>
  <c r="E64" i="4" l="1"/>
  <c r="F64" i="4" s="1"/>
  <c r="E65" i="4" l="1"/>
  <c r="F65" i="4" s="1"/>
  <c r="E66" i="4" l="1"/>
  <c r="F66" i="4" s="1"/>
  <c r="E67" i="4" l="1"/>
  <c r="F67" i="4" s="1"/>
  <c r="E68" i="4" l="1"/>
  <c r="F68" i="4" s="1"/>
  <c r="E69" i="4" l="1"/>
  <c r="F69" i="4" s="1"/>
  <c r="E70" i="4" l="1"/>
  <c r="F70" i="4" s="1"/>
  <c r="E71" i="4" l="1"/>
  <c r="F71" i="4" s="1"/>
  <c r="E72" i="4" l="1"/>
  <c r="F72" i="4" s="1"/>
  <c r="E73" i="4" l="1"/>
  <c r="F73" i="4" s="1"/>
  <c r="E74" i="4" l="1"/>
  <c r="F74" i="4" s="1"/>
  <c r="E75" i="4" l="1"/>
  <c r="F75" i="4" s="1"/>
</calcChain>
</file>

<file path=xl/sharedStrings.xml><?xml version="1.0" encoding="utf-8"?>
<sst xmlns="http://schemas.openxmlformats.org/spreadsheetml/2006/main" count="45" uniqueCount="38">
  <si>
    <t>Programación diaria</t>
  </si>
  <si>
    <t>VER PROGRAMACIÓN</t>
  </si>
  <si>
    <t>Año</t>
  </si>
  <si>
    <t>Mes</t>
  </si>
  <si>
    <t>Día</t>
  </si>
  <si>
    <t>EDITAR PROGRAMACIÓN</t>
  </si>
  <si>
    <t>Selecciona esta opción para editar los intervalos de tiempo.</t>
  </si>
  <si>
    <t>Selecciona esta opción para agregar un nuevo evento.</t>
  </si>
  <si>
    <t>RESALTAR EN LA PROGRAMACIÓN:</t>
  </si>
  <si>
    <t>Descanso</t>
  </si>
  <si>
    <t>Hora</t>
  </si>
  <si>
    <t>VISTA SEMANAL</t>
  </si>
  <si>
    <t>NOTAS/LISTA DE TAREAS PENDIENTES</t>
  </si>
  <si>
    <t>Recoger la ropa de la tintorería</t>
  </si>
  <si>
    <t>Llamar a la compañía telefónica</t>
  </si>
  <si>
    <t>Programador de eventos</t>
  </si>
  <si>
    <t>Selecciona esta opción para ver la programación diaria.</t>
  </si>
  <si>
    <t>FECHA</t>
  </si>
  <si>
    <t>HORA</t>
  </si>
  <si>
    <t>DESCRIPCIÓN</t>
  </si>
  <si>
    <t>Despertarse</t>
  </si>
  <si>
    <t>Ducha</t>
  </si>
  <si>
    <t>Ir al trabajo</t>
  </si>
  <si>
    <t>Comenzar el turno</t>
  </si>
  <si>
    <t>Comida</t>
  </si>
  <si>
    <t>Volver al trabajo</t>
  </si>
  <si>
    <t>Llamada corporativa</t>
  </si>
  <si>
    <t>Casa</t>
  </si>
  <si>
    <t>Entrenamiento de fútbol</t>
  </si>
  <si>
    <t>Desayuno</t>
  </si>
  <si>
    <t>VALOR ÚNICO (CALCULADO)</t>
  </si>
  <si>
    <t>Intervalos de tiempo</t>
  </si>
  <si>
    <t>EDITAR LA TABLA DE HORAS</t>
  </si>
  <si>
    <t>Hora de inicio</t>
  </si>
  <si>
    <t>Intervalo</t>
  </si>
  <si>
    <t>Hora de finalización</t>
  </si>
  <si>
    <t>15 MIN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</si>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</sst>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h:mm\ AM/PM;@"/>
    <numFmt numFmtId="169" formatCode="h:mm;@"/>
    <numFmt numFmtId="170" formatCode="h:mm:ss;@"/>
    <numFmt numFmtId="171" formatCode="[$-80A]d&quot; de &quot;mmmm&quot; de &quot;yyyy;@"/>
  </numFmts>
  <fonts count="19" x14ac:knownFonts="1">
    <font>
      <sz val="11"/>
      <color theme="1"/>
      <name val="Calibri"/>
      <family val="2"/>
      <scheme val="minor"/>
    </font>
    <font>
      <b/>
      <sz val="11"/>
      <color theme="3"/>
      <name val="Calibri"/>
      <family val="2"/>
      <scheme val="minor"/>
    </font>
    <font>
      <b/>
      <sz val="12"/>
      <color theme="0"/>
      <name val="Calibri"/>
      <family val="2"/>
      <scheme val="minor"/>
    </font>
    <font>
      <b/>
      <sz val="22"/>
      <color theme="4"/>
      <name val="Arial"/>
      <family val="2"/>
      <scheme val="major"/>
    </font>
    <font>
      <sz val="11"/>
      <color theme="4"/>
      <name val="Segoe Print"/>
    </font>
    <font>
      <sz val="11"/>
      <color theme="2" tint="0.59996337778862885"/>
      <name val="Calibri"/>
      <family val="2"/>
      <scheme val="minor"/>
    </font>
    <font>
      <b/>
      <sz val="26"/>
      <color theme="0"/>
      <name val="Calibri"/>
      <family val="2"/>
      <scheme val="minor"/>
    </font>
    <font>
      <b/>
      <sz val="18"/>
      <color theme="3"/>
      <name val="Arial"/>
      <family val="2"/>
      <scheme val="major"/>
    </font>
    <font>
      <b/>
      <sz val="90"/>
      <color theme="4"/>
      <name val="Arial"/>
      <family val="2"/>
      <scheme val="major"/>
    </font>
    <font>
      <b/>
      <sz val="16"/>
      <color theme="0"/>
      <name val="Calibri"/>
      <family val="2"/>
      <scheme val="minor"/>
    </font>
    <font>
      <sz val="12"/>
      <color theme="1"/>
      <name val="Calibri"/>
      <family val="2"/>
      <scheme val="minor"/>
    </font>
    <font>
      <b/>
      <sz val="34"/>
      <color theme="3"/>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b/>
      <sz val="12"/>
      <color theme="3"/>
      <name val="Calibri"/>
      <family val="2"/>
      <scheme val="minor"/>
    </font>
    <font>
      <sz val="11"/>
      <name val="Calibri"/>
      <family val="2"/>
      <scheme val="minor"/>
    </font>
    <font>
      <u/>
      <sz val="11"/>
      <color theme="0"/>
      <name val="Calibri"/>
      <family val="2"/>
      <scheme val="minor"/>
    </font>
    <font>
      <u/>
      <sz val="11"/>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indexed="65"/>
        <bgColor theme="2" tint="0.59996337778862885"/>
      </patternFill>
    </fill>
    <fill>
      <patternFill patternType="solid">
        <fgColor indexed="65"/>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ck">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theme="3"/>
      </right>
      <top style="thin">
        <color indexed="64"/>
      </top>
      <bottom/>
      <diagonal/>
    </border>
    <border>
      <left/>
      <right/>
      <top/>
      <bottom style="hair">
        <color theme="0" tint="-0.34998626667073579"/>
      </bottom>
      <diagonal/>
    </border>
    <border>
      <left/>
      <right style="thin">
        <color theme="3"/>
      </right>
      <top style="thin">
        <color theme="3"/>
      </top>
      <bottom/>
      <diagonal/>
    </border>
  </borders>
  <cellStyleXfs count="34">
    <xf numFmtId="0" fontId="0" fillId="0" borderId="0">
      <alignment vertical="center"/>
    </xf>
    <xf numFmtId="0" fontId="7" fillId="0" borderId="0" applyNumberFormat="0" applyFill="0" applyBorder="0" applyAlignment="0" applyProtection="0"/>
    <xf numFmtId="0" fontId="11" fillId="0" borderId="0" applyNumberFormat="0" applyFill="0" applyBorder="0" applyAlignment="0" applyProtection="0"/>
    <xf numFmtId="0" fontId="9" fillId="7" borderId="0" applyNumberFormat="0" applyAlignment="0" applyProtection="0"/>
    <xf numFmtId="0" fontId="2" fillId="7" borderId="0" applyNumberFormat="0" applyBorder="0" applyAlignment="0" applyProtection="0"/>
    <xf numFmtId="167"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170" fontId="14" fillId="0" borderId="0" applyFill="0">
      <alignment horizontal="left" indent="1"/>
    </xf>
    <xf numFmtId="0" fontId="11" fillId="0" borderId="0">
      <alignment horizontal="center" vertical="top"/>
    </xf>
    <xf numFmtId="0" fontId="8" fillId="0" borderId="0">
      <alignment horizontal="center" vertical="center"/>
    </xf>
    <xf numFmtId="14" fontId="14" fillId="0" borderId="0">
      <alignment horizontal="left" vertical="center" indent="1"/>
    </xf>
    <xf numFmtId="0" fontId="14" fillId="0" borderId="0">
      <alignment horizontal="left" vertical="center" indent="1"/>
    </xf>
    <xf numFmtId="0" fontId="15" fillId="2" borderId="0">
      <alignment vertical="center"/>
    </xf>
    <xf numFmtId="169" fontId="13" fillId="5" borderId="1" applyFont="0">
      <alignment horizontal="left" vertical="center"/>
    </xf>
    <xf numFmtId="0" fontId="12" fillId="0" borderId="0">
      <alignment horizontal="left" indent="3"/>
    </xf>
    <xf numFmtId="0" fontId="12" fillId="6" borderId="10">
      <alignment horizontal="left" vertical="center" indent="1"/>
    </xf>
    <xf numFmtId="0" fontId="4" fillId="4" borderId="11">
      <alignment horizontal="center" vertical="center" wrapText="1"/>
      <protection locked="0"/>
    </xf>
    <xf numFmtId="0" fontId="13" fillId="4" borderId="12" applyNumberFormat="0" applyFont="0" applyAlignment="0">
      <alignment horizontal="right" vertical="center" wrapText="1"/>
      <protection locked="0"/>
    </xf>
    <xf numFmtId="0" fontId="2" fillId="2" borderId="7">
      <alignment horizontal="center" vertical="center"/>
    </xf>
    <xf numFmtId="0" fontId="6" fillId="2" borderId="0">
      <alignment horizontal="center" vertical="center"/>
    </xf>
    <xf numFmtId="0" fontId="8" fillId="2" borderId="0">
      <alignment horizontal="center" vertical="center"/>
    </xf>
    <xf numFmtId="0" fontId="10" fillId="0" borderId="0">
      <alignment horizontal="left" vertical="center" wrapText="1" indent="5"/>
    </xf>
    <xf numFmtId="169" fontId="16" fillId="4" borderId="13" applyFill="0" applyAlignment="0">
      <alignment horizontal="center" vertical="center" wrapText="1"/>
      <protection locked="0"/>
    </xf>
    <xf numFmtId="0" fontId="1" fillId="3" borderId="2">
      <alignment horizontal="left" indent="1"/>
    </xf>
    <xf numFmtId="14" fontId="5" fillId="3" borderId="3">
      <alignment vertical="center"/>
    </xf>
    <xf numFmtId="0" fontId="13" fillId="5" borderId="14">
      <alignment horizontal="left" vertical="center"/>
    </xf>
    <xf numFmtId="0" fontId="13" fillId="5" borderId="6">
      <alignment horizontal="left" vertical="center"/>
    </xf>
    <xf numFmtId="0" fontId="4" fillId="0" borderId="15">
      <alignment horizontal="center" vertical="center" wrapText="1"/>
    </xf>
    <xf numFmtId="0" fontId="4" fillId="0" borderId="15">
      <alignment vertical="center"/>
    </xf>
    <xf numFmtId="0" fontId="17" fillId="0" borderId="0" applyNumberFormat="0" applyFill="0" applyBorder="0" applyAlignment="0" applyProtection="0">
      <alignment vertical="center"/>
    </xf>
    <xf numFmtId="0" fontId="17" fillId="0" borderId="0" applyFill="0" applyBorder="0" applyAlignment="0" applyProtection="0">
      <alignment vertical="center"/>
    </xf>
  </cellStyleXfs>
  <cellXfs count="51">
    <xf numFmtId="0" fontId="0" fillId="0" borderId="0" xfId="0">
      <alignment vertical="center"/>
    </xf>
    <xf numFmtId="0" fontId="0" fillId="3" borderId="3" xfId="0" applyFill="1" applyBorder="1">
      <alignment vertical="center"/>
    </xf>
    <xf numFmtId="0" fontId="0" fillId="3" borderId="5" xfId="0" applyFill="1" applyBorder="1">
      <alignment vertical="center"/>
    </xf>
    <xf numFmtId="14" fontId="5" fillId="3" borderId="3" xfId="0" applyNumberFormat="1" applyFont="1" applyFill="1" applyBorder="1">
      <alignment vertical="center"/>
    </xf>
    <xf numFmtId="0" fontId="0" fillId="0" borderId="0" xfId="0">
      <alignment vertical="center"/>
    </xf>
    <xf numFmtId="0" fontId="0" fillId="0" borderId="0" xfId="0" applyAlignment="1">
      <alignment horizontal="left" vertical="center" indent="2"/>
    </xf>
    <xf numFmtId="0" fontId="0" fillId="0" borderId="0" xfId="0" applyFont="1" applyFill="1" applyBorder="1" applyAlignment="1">
      <alignment horizontal="left" wrapText="1"/>
    </xf>
    <xf numFmtId="0" fontId="0" fillId="0" borderId="0" xfId="0" applyFont="1" applyFill="1" applyBorder="1">
      <alignment vertical="center"/>
    </xf>
    <xf numFmtId="0" fontId="0" fillId="0" borderId="0" xfId="0" applyFill="1">
      <alignment vertical="center"/>
    </xf>
    <xf numFmtId="0" fontId="0" fillId="0" borderId="0" xfId="0" applyFill="1" applyAlignment="1">
      <alignment horizontal="left"/>
    </xf>
    <xf numFmtId="0" fontId="0" fillId="0" borderId="0" xfId="0" applyFont="1" applyFill="1" applyBorder="1" applyProtection="1">
      <alignment vertical="center"/>
    </xf>
    <xf numFmtId="0" fontId="9" fillId="7" borderId="0" xfId="3" applyAlignment="1" applyProtection="1">
      <alignment horizontal="left" vertical="center" indent="10"/>
      <protection locked="0"/>
    </xf>
    <xf numFmtId="0" fontId="9" fillId="7" borderId="0" xfId="3" applyAlignment="1" applyProtection="1">
      <alignment horizontal="left" vertical="center" indent="6"/>
      <protection locked="0"/>
    </xf>
    <xf numFmtId="0" fontId="2" fillId="7" borderId="8" xfId="4" applyBorder="1" applyAlignment="1">
      <alignment horizontal="left" vertical="center" indent="1"/>
    </xf>
    <xf numFmtId="0" fontId="2" fillId="7" borderId="9" xfId="4" applyBorder="1" applyAlignment="1">
      <alignment horizontal="left" vertical="center" indent="1"/>
    </xf>
    <xf numFmtId="0" fontId="7" fillId="0" borderId="0" xfId="1" applyFill="1" applyAlignment="1">
      <alignment horizontal="left" vertical="center"/>
    </xf>
    <xf numFmtId="170" fontId="14" fillId="0" borderId="0" xfId="10">
      <alignment horizontal="left" indent="1"/>
    </xf>
    <xf numFmtId="14" fontId="14" fillId="0" borderId="0" xfId="13">
      <alignment horizontal="left" vertical="center" indent="1"/>
    </xf>
    <xf numFmtId="0" fontId="14" fillId="0" borderId="0" xfId="14">
      <alignment horizontal="left" vertical="center" indent="1"/>
    </xf>
    <xf numFmtId="0" fontId="15" fillId="2" borderId="0" xfId="15">
      <alignment vertical="center"/>
    </xf>
    <xf numFmtId="169" fontId="13" fillId="5" borderId="1" xfId="16">
      <alignment horizontal="left" vertical="center"/>
    </xf>
    <xf numFmtId="0" fontId="12" fillId="0" borderId="0" xfId="17">
      <alignment horizontal="left" indent="3"/>
    </xf>
    <xf numFmtId="0" fontId="4" fillId="4" borderId="11" xfId="19">
      <alignment horizontal="center" vertical="center" wrapText="1"/>
      <protection locked="0"/>
    </xf>
    <xf numFmtId="0" fontId="10" fillId="0" borderId="0" xfId="24">
      <alignment horizontal="left" vertical="center" wrapText="1" indent="5"/>
    </xf>
    <xf numFmtId="0" fontId="1" fillId="3" borderId="2" xfId="26">
      <alignment horizontal="left" indent="1"/>
    </xf>
    <xf numFmtId="170" fontId="14" fillId="0" borderId="0" xfId="10" applyFill="1">
      <alignment horizontal="left" indent="1"/>
    </xf>
    <xf numFmtId="0" fontId="7" fillId="0" borderId="0" xfId="1" applyAlignment="1">
      <alignment vertical="center"/>
    </xf>
    <xf numFmtId="168" fontId="14" fillId="5" borderId="1" xfId="16" applyNumberFormat="1" applyFont="1">
      <alignment horizontal="left" vertical="center"/>
    </xf>
    <xf numFmtId="0" fontId="0" fillId="0" borderId="0" xfId="0" applyFont="1" applyAlignment="1">
      <alignment vertical="center"/>
    </xf>
    <xf numFmtId="0" fontId="0" fillId="0" borderId="0" xfId="0" applyFont="1" applyAlignment="1">
      <alignment vertical="center"/>
    </xf>
    <xf numFmtId="0" fontId="4" fillId="0" borderId="15" xfId="31">
      <alignment vertical="center"/>
    </xf>
    <xf numFmtId="0" fontId="17" fillId="0" borderId="0" xfId="32">
      <alignment vertical="center"/>
    </xf>
    <xf numFmtId="0" fontId="13" fillId="5" borderId="4" xfId="28" applyBorder="1">
      <alignment horizontal="left" vertical="center"/>
    </xf>
    <xf numFmtId="0" fontId="13" fillId="5" borderId="16" xfId="28" applyBorder="1">
      <alignment horizontal="left" vertical="center"/>
    </xf>
    <xf numFmtId="0" fontId="13" fillId="5" borderId="6" xfId="28" applyBorder="1">
      <alignment horizontal="left" vertical="center"/>
    </xf>
    <xf numFmtId="169" fontId="14" fillId="5" borderId="1" xfId="16" applyFont="1">
      <alignment horizontal="left" vertical="center"/>
    </xf>
    <xf numFmtId="171" fontId="9" fillId="7" borderId="0" xfId="3" applyNumberFormat="1" applyAlignment="1" applyProtection="1">
      <alignment horizontal="left" vertical="center"/>
    </xf>
    <xf numFmtId="169" fontId="16" fillId="5" borderId="0" xfId="25" applyFill="1" applyBorder="1" applyAlignment="1" applyProtection="1">
      <alignment horizontal="left" indent="1"/>
    </xf>
    <xf numFmtId="169" fontId="16" fillId="5" borderId="12" xfId="25" applyFill="1" applyBorder="1" applyAlignment="1" applyProtection="1">
      <alignment horizontal="left" indent="1"/>
    </xf>
    <xf numFmtId="169" fontId="16" fillId="5" borderId="13" xfId="25" applyFill="1" applyBorder="1" applyAlignment="1" applyProtection="1">
      <alignment horizontal="left" indent="1"/>
    </xf>
    <xf numFmtId="0" fontId="3" fillId="3" borderId="3" xfId="0" applyFont="1" applyFill="1" applyBorder="1" applyAlignment="1">
      <alignment horizontal="left" vertical="center" indent="1"/>
    </xf>
    <xf numFmtId="0" fontId="4" fillId="0" borderId="15" xfId="30">
      <alignment horizontal="center" vertical="center" wrapText="1"/>
    </xf>
    <xf numFmtId="0" fontId="12" fillId="6" borderId="10" xfId="18">
      <alignment horizontal="left" vertical="center" indent="1"/>
    </xf>
    <xf numFmtId="0" fontId="8" fillId="0" borderId="0" xfId="12" applyNumberFormat="1">
      <alignment horizontal="center" vertical="center"/>
    </xf>
    <xf numFmtId="0" fontId="2" fillId="7" borderId="0" xfId="4" applyAlignment="1" applyProtection="1">
      <alignment horizontal="left" vertical="center" indent="5"/>
      <protection locked="0"/>
    </xf>
    <xf numFmtId="0" fontId="11" fillId="0" borderId="0" xfId="11">
      <alignment horizontal="center" vertical="top"/>
    </xf>
    <xf numFmtId="0" fontId="2" fillId="2" borderId="7" xfId="21">
      <alignment horizontal="center" vertical="center"/>
    </xf>
    <xf numFmtId="0" fontId="6" fillId="2" borderId="0" xfId="22">
      <alignment horizontal="center" vertical="center"/>
    </xf>
    <xf numFmtId="0" fontId="8" fillId="2" borderId="0" xfId="23">
      <alignment horizontal="center" vertical="center"/>
    </xf>
    <xf numFmtId="0" fontId="18" fillId="0" borderId="0" xfId="0" applyFont="1">
      <alignment vertical="center"/>
    </xf>
    <xf numFmtId="0" fontId="0" fillId="0" borderId="0" xfId="0" applyFont="1" applyFill="1">
      <alignment vertical="center"/>
    </xf>
  </cellXfs>
  <cellStyles count="34">
    <cellStyle name="Borde" xfId="16" xr:uid="{00000000-0005-0000-0000-000000000000}"/>
    <cellStyle name="Bottom_Border" xfId="20" xr:uid="{00000000-0005-0000-0000-000001000000}"/>
    <cellStyle name="Bottom_checkbox_border" xfId="31" xr:uid="{00000000-0005-0000-0000-000002000000}"/>
    <cellStyle name="Casilla" xfId="19" xr:uid="{00000000-0005-0000-0000-000003000000}"/>
    <cellStyle name="Día" xfId="11" xr:uid="{00000000-0005-0000-0000-000004000000}"/>
    <cellStyle name="Día de la semana" xfId="26" xr:uid="{00000000-0005-0000-0000-000005000000}"/>
    <cellStyle name="Encabezado 1" xfId="2" builtinId="16" customBuiltin="1"/>
    <cellStyle name="Estilo 1" xfId="27" xr:uid="{00000000-0005-0000-0000-000007000000}"/>
    <cellStyle name="Event_Date" xfId="23" xr:uid="{00000000-0005-0000-0000-000008000000}"/>
    <cellStyle name="Event_Day" xfId="22" xr:uid="{00000000-0005-0000-0000-000009000000}"/>
    <cellStyle name="Event_Full_Date" xfId="21" xr:uid="{00000000-0005-0000-0000-00000A000000}"/>
    <cellStyle name="Event_Header" xfId="24" xr:uid="{00000000-0005-0000-0000-00000B000000}"/>
    <cellStyle name="Fecha" xfId="12" xr:uid="{00000000-0005-0000-0000-00000C000000}"/>
    <cellStyle name="Hipervínculo" xfId="32" builtinId="8" customBuiltin="1"/>
    <cellStyle name="Hipervínculo 2" xfId="33" xr:uid="{00000000-0005-0000-0000-00000E000000}"/>
    <cellStyle name="Hora" xfId="10" xr:uid="{00000000-0005-0000-0000-00000F000000}"/>
    <cellStyle name="Millares" xfId="5" builtinId="3" customBuiltin="1"/>
    <cellStyle name="Millares [0]" xfId="6" builtinId="6" customBuiltin="1"/>
    <cellStyle name="Moneda" xfId="7" builtinId="4" customBuiltin="1"/>
    <cellStyle name="Moneda [0]" xfId="8" builtinId="7" customBuiltin="1"/>
    <cellStyle name="Normal" xfId="0" builtinId="0" customBuiltin="1"/>
    <cellStyle name="Notas" xfId="30" builtinId="10" customBuiltin="1"/>
    <cellStyle name="Porcentaje" xfId="9" builtinId="5" customBuiltin="1"/>
    <cellStyle name="Relleno" xfId="15" xr:uid="{00000000-0005-0000-0000-000017000000}"/>
    <cellStyle name="Resaltar" xfId="18" xr:uid="{00000000-0005-0000-0000-000018000000}"/>
    <cellStyle name="Sangría" xfId="17" xr:uid="{00000000-0005-0000-0000-000019000000}"/>
    <cellStyle name="Table_Date" xfId="13" xr:uid="{00000000-0005-0000-0000-00001A000000}"/>
    <cellStyle name="Table_Details" xfId="14" xr:uid="{00000000-0005-0000-0000-00001B000000}"/>
    <cellStyle name="Título" xfId="1" builtinId="15" customBuiltin="1"/>
    <cellStyle name="Título 2" xfId="3" builtinId="17" customBuiltin="1"/>
    <cellStyle name="Título 3" xfId="4" builtinId="18" customBuiltin="1"/>
    <cellStyle name="Top_border" xfId="25" xr:uid="{00000000-0005-0000-0000-00001F000000}"/>
    <cellStyle name="Week_Bottom_Corner" xfId="29" xr:uid="{00000000-0005-0000-0000-000020000000}"/>
    <cellStyle name="Week_Right_Corner" xfId="28" xr:uid="{00000000-0005-0000-0000-000021000000}"/>
  </cellStyles>
  <dxfs count="20">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numFmt numFmtId="0" formatCode="General"/>
    </dxf>
    <dxf>
      <font>
        <b val="0"/>
        <i val="0"/>
        <strike val="0"/>
        <condense val="0"/>
        <extend val="0"/>
        <outline val="0"/>
        <shadow val="0"/>
        <u val="none"/>
        <vertAlign val="baseline"/>
        <sz val="9"/>
        <color theme="1"/>
        <name val="Calibri"/>
        <scheme val="minor"/>
      </font>
      <fill>
        <patternFill patternType="gray125">
          <fgColor theme="2" tint="0.59996337778862885"/>
          <bgColor auto="1"/>
        </patternFill>
      </fill>
      <border diagonalUp="0" diagonalDown="0" outline="0">
        <left/>
        <right/>
        <top/>
        <bottom/>
      </border>
      <protection locked="0" hidden="0"/>
    </dxf>
    <dxf>
      <numFmt numFmtId="168" formatCode="[$-409]h:mm\ AM/PM;@"/>
    </dxf>
    <dxf>
      <font>
        <b val="0"/>
        <i val="0"/>
        <strike val="0"/>
        <condense val="0"/>
        <extend val="0"/>
        <outline val="0"/>
        <shadow val="0"/>
        <u val="none"/>
        <vertAlign val="baseline"/>
        <sz val="9"/>
        <color theme="1"/>
        <name val="Calibri"/>
        <scheme val="minor"/>
      </font>
      <fill>
        <patternFill patternType="gray125">
          <fgColor theme="2" tint="0.59996337778862885"/>
          <bgColor auto="1"/>
        </patternFill>
      </fill>
      <alignment horizontal="left" vertical="bottom" textRotation="0" wrapText="0" indent="0" justifyLastLine="0" shrinkToFit="0" readingOrder="0"/>
      <border diagonalUp="0" diagonalDown="0" outline="0">
        <left/>
        <right/>
        <top/>
        <bottom/>
      </border>
      <protection locked="0" hidden="0"/>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Programación diaria" pivot="0" count="4" xr9:uid="{00000000-0011-0000-FFFF-FFFF00000000}">
      <tableStyleElement type="wholeTable" dxfId="19"/>
      <tableStyleElement type="headerRow" dxfId="18"/>
      <tableStyleElement type="firstRowStripe" dxfId="17"/>
      <tableStyleElement type="secondRowStripe" dxfId="16"/>
    </tableStyle>
    <tableStyle name="Intervalos de tiempo" pivot="0" count="4" xr9:uid="{00000000-0011-0000-FFFF-FFFF01000000}">
      <tableStyleElement type="wholeTable" dxfId="15"/>
      <tableStyleElement type="headerRow" dxfId="14"/>
      <tableStyleElement type="firstRowStripe" dxfId="13"/>
      <tableStyleElement type="second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Intervalos de tiempo'!A1"/><Relationship Id="rId1" Type="http://schemas.openxmlformats.org/officeDocument/2006/relationships/hyperlink" Target="#'Programador de eventos'!A1"/></Relationships>
</file>

<file path=xl/drawings/_rels/drawing2.xml.rels><?xml version="1.0" encoding="UTF-8" standalone="yes"?>
<Relationships xmlns="http://schemas.openxmlformats.org/package/2006/relationships"><Relationship Id="rId2" Type="http://schemas.openxmlformats.org/officeDocument/2006/relationships/hyperlink" Target="#'Intervalos de tiempo'!A1"/><Relationship Id="rId1" Type="http://schemas.openxmlformats.org/officeDocument/2006/relationships/hyperlink" Target="#'Programaci&#243;n diaria'!A1"/></Relationships>
</file>

<file path=xl/drawings/_rels/drawing3.xml.rels><?xml version="1.0" encoding="UTF-8" standalone="yes"?>
<Relationships xmlns="http://schemas.openxmlformats.org/package/2006/relationships"><Relationship Id="rId3" Type="http://schemas.openxmlformats.org/officeDocument/2006/relationships/hyperlink" Target="#'Programaci&#243;n diaria'!A1"/><Relationship Id="rId2" Type="http://schemas.openxmlformats.org/officeDocument/2006/relationships/hyperlink" Target="#'Daily Schedule'!A1"/><Relationship Id="rId1" Type="http://schemas.openxmlformats.org/officeDocument/2006/relationships/hyperlink" Target="#'Programador de eventos'!A1"/></Relationships>
</file>

<file path=xl/drawings/drawing1.xml><?xml version="1.0" encoding="utf-8"?>
<xdr:wsDr xmlns:xdr="http://schemas.openxmlformats.org/drawingml/2006/spreadsheetDrawing" xmlns:a="http://schemas.openxmlformats.org/drawingml/2006/main">
  <xdr:twoCellAnchor editAs="oneCell">
    <xdr:from>
      <xdr:col>1</xdr:col>
      <xdr:colOff>1429</xdr:colOff>
      <xdr:row>9</xdr:row>
      <xdr:rowOff>129813</xdr:rowOff>
    </xdr:from>
    <xdr:to>
      <xdr:col>1</xdr:col>
      <xdr:colOff>295513</xdr:colOff>
      <xdr:row>11</xdr:row>
      <xdr:rowOff>17318</xdr:rowOff>
    </xdr:to>
    <xdr:grpSp>
      <xdr:nvGrpSpPr>
        <xdr:cNvPr id="107" name="Icono de Ver programación" descr="Calendario">
          <a:extLst>
            <a:ext uri="{FF2B5EF4-FFF2-40B4-BE49-F238E27FC236}">
              <a16:creationId xmlns:a16="http://schemas.microsoft.com/office/drawing/2014/main" id="{00000000-0008-0000-0000-00006B000000}"/>
            </a:ext>
          </a:extLst>
        </xdr:cNvPr>
        <xdr:cNvGrpSpPr>
          <a:grpSpLocks noChangeAspect="1"/>
        </xdr:cNvGrpSpPr>
      </xdr:nvGrpSpPr>
      <xdr:grpSpPr bwMode="auto">
        <a:xfrm>
          <a:off x="180723" y="2314960"/>
          <a:ext cx="294084" cy="268505"/>
          <a:chOff x="61" y="204"/>
          <a:chExt cx="31" cy="120"/>
        </a:xfrm>
      </xdr:grpSpPr>
      <xdr:sp macro="" textlink="">
        <xdr:nvSpPr>
          <xdr:cNvPr id="108" name="Rectángulo 9">
            <a:extLst>
              <a:ext uri="{FF2B5EF4-FFF2-40B4-BE49-F238E27FC236}">
                <a16:creationId xmlns:a16="http://schemas.microsoft.com/office/drawing/2014/main" id="{00000000-0008-0000-0000-00006C000000}"/>
              </a:ext>
            </a:extLst>
          </xdr:cNvPr>
          <xdr:cNvSpPr>
            <a:spLocks noChangeArrowheads="1"/>
          </xdr:cNvSpPr>
        </xdr:nvSpPr>
        <xdr:spPr bwMode="auto">
          <a:xfrm>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9" name="Rectángulo 10">
            <a:extLst>
              <a:ext uri="{FF2B5EF4-FFF2-40B4-BE49-F238E27FC236}">
                <a16:creationId xmlns:a16="http://schemas.microsoft.com/office/drawing/2014/main" id="{00000000-0008-0000-0000-00006D000000}"/>
              </a:ext>
            </a:extLst>
          </xdr:cNvPr>
          <xdr:cNvSpPr>
            <a:spLocks noChangeArrowheads="1"/>
          </xdr:cNvSpPr>
        </xdr:nvSpPr>
        <xdr:spPr bwMode="auto">
          <a:xfrm>
            <a:off x="62" y="209"/>
            <a:ext cx="27" cy="115"/>
          </a:xfrm>
          <a:prstGeom prst="rect">
            <a:avLst/>
          </a:prstGeom>
          <a:solidFill>
            <a:srgbClr val="FFFFFF"/>
          </a:solidFill>
          <a:ln w="0">
            <a:noFill/>
            <a:prstDash val="solid"/>
            <a:miter lim="800000"/>
            <a:headEnd/>
            <a:tailEnd/>
          </a:ln>
        </xdr:spPr>
      </xdr:sp>
      <xdr:sp macro="" textlink="">
        <xdr:nvSpPr>
          <xdr:cNvPr id="110" name="Forma libre 11">
            <a:extLst>
              <a:ext uri="{FF2B5EF4-FFF2-40B4-BE49-F238E27FC236}">
                <a16:creationId xmlns:a16="http://schemas.microsoft.com/office/drawing/2014/main" id="{00000000-0008-0000-0000-00006E000000}"/>
              </a:ext>
            </a:extLst>
          </xdr:cNvPr>
          <xdr:cNvSpPr>
            <a:spLocks noEditPoints="1"/>
          </xdr:cNvSpPr>
        </xdr:nvSpPr>
        <xdr:spPr bwMode="auto">
          <a:xfrm>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sp>
    </xdr:grpSp>
    <xdr:clientData/>
  </xdr:twoCellAnchor>
  <xdr:twoCellAnchor editAs="oneCell">
    <xdr:from>
      <xdr:col>0</xdr:col>
      <xdr:colOff>241038</xdr:colOff>
      <xdr:row>22</xdr:row>
      <xdr:rowOff>8404</xdr:rowOff>
    </xdr:from>
    <xdr:to>
      <xdr:col>2</xdr:col>
      <xdr:colOff>269613</xdr:colOff>
      <xdr:row>23</xdr:row>
      <xdr:rowOff>8404</xdr:rowOff>
    </xdr:to>
    <xdr:grpSp>
      <xdr:nvGrpSpPr>
        <xdr:cNvPr id="111" name="Agregar evento" descr="Selecciona esta opción para agregar un nuevo evento.">
          <a:extLst>
            <a:ext uri="{FF2B5EF4-FFF2-40B4-BE49-F238E27FC236}">
              <a16:creationId xmlns:a16="http://schemas.microsoft.com/office/drawing/2014/main" id="{00000000-0008-0000-0000-00006F000000}"/>
            </a:ext>
          </a:extLst>
        </xdr:cNvPr>
        <xdr:cNvGrpSpPr/>
      </xdr:nvGrpSpPr>
      <xdr:grpSpPr>
        <a:xfrm>
          <a:off x="183888" y="4670051"/>
          <a:ext cx="1676960" cy="190500"/>
          <a:chOff x="298188" y="4809004"/>
          <a:chExt cx="1381125" cy="190500"/>
        </a:xfrm>
      </xdr:grpSpPr>
      <xdr:sp macro="" textlink="">
        <xdr:nvSpPr>
          <xdr:cNvPr id="112" name="Rectángulo redondeado 111">
            <a:hlinkClick xmlns:r="http://schemas.openxmlformats.org/officeDocument/2006/relationships" r:id="rId1" tooltip="Selecciona esta opción para agregar un nuevo evento."/>
            <a:extLst>
              <a:ext uri="{FF2B5EF4-FFF2-40B4-BE49-F238E27FC236}">
                <a16:creationId xmlns:a16="http://schemas.microsoft.com/office/drawing/2014/main" id="{00000000-0008-0000-0000-000070000000}"/>
              </a:ext>
            </a:extLst>
          </xdr:cNvPr>
          <xdr:cNvSpPr/>
        </xdr:nvSpPr>
        <xdr:spPr>
          <a:xfrm>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es-mx" sz="900" b="1">
                <a:solidFill>
                  <a:schemeClr val="tx2"/>
                </a:solidFill>
                <a:effectLst/>
                <a:latin typeface="+mn-lt"/>
                <a:ea typeface="+mn-ea"/>
                <a:cs typeface="+mn-cs"/>
              </a:rPr>
              <a:t>AGREGAR</a:t>
            </a:r>
            <a:r>
              <a:rPr lang="es-mx" sz="900" b="1" baseline="0">
                <a:solidFill>
                  <a:schemeClr val="tx2"/>
                </a:solidFill>
                <a:effectLst/>
                <a:latin typeface="+mn-lt"/>
                <a:ea typeface="+mn-ea"/>
                <a:cs typeface="+mn-cs"/>
              </a:rPr>
              <a:t> EVENTO</a:t>
            </a:r>
            <a:endParaRPr lang="en-US" sz="1000" b="1">
              <a:solidFill>
                <a:schemeClr val="tx2"/>
              </a:solidFill>
            </a:endParaRPr>
          </a:p>
        </xdr:txBody>
      </xdr:sp>
      <xdr:grpSp>
        <xdr:nvGrpSpPr>
          <xdr:cNvPr id="113" name="Agregar evento">
            <a:extLst>
              <a:ext uri="{FF2B5EF4-FFF2-40B4-BE49-F238E27FC236}">
                <a16:creationId xmlns:a16="http://schemas.microsoft.com/office/drawing/2014/main" id="{00000000-0008-0000-0000-000071000000}"/>
              </a:ext>
            </a:extLst>
          </xdr:cNvPr>
          <xdr:cNvGrpSpPr>
            <a:grpSpLocks noChangeAspect="1"/>
          </xdr:cNvGrpSpPr>
        </xdr:nvGrpSpPr>
        <xdr:grpSpPr bwMode="auto">
          <a:xfrm>
            <a:off x="347124" y="4829174"/>
            <a:ext cx="146404" cy="152399"/>
            <a:chOff x="32" y="40"/>
            <a:chExt cx="15" cy="487"/>
          </a:xfrm>
        </xdr:grpSpPr>
        <xdr:sp macro="" textlink="">
          <xdr:nvSpPr>
            <xdr:cNvPr id="115" name="Rectángulo 15">
              <a:extLst>
                <a:ext uri="{FF2B5EF4-FFF2-40B4-BE49-F238E27FC236}">
                  <a16:creationId xmlns:a16="http://schemas.microsoft.com/office/drawing/2014/main" id="{00000000-0008-0000-0000-000073000000}"/>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6" name="Forma libre 16">
              <a:extLst>
                <a:ext uri="{FF2B5EF4-FFF2-40B4-BE49-F238E27FC236}">
                  <a16:creationId xmlns:a16="http://schemas.microsoft.com/office/drawing/2014/main" id="{00000000-0008-0000-0000-000074000000}"/>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179579</xdr:colOff>
      <xdr:row>20</xdr:row>
      <xdr:rowOff>7845</xdr:rowOff>
    </xdr:from>
    <xdr:to>
      <xdr:col>2</xdr:col>
      <xdr:colOff>273512</xdr:colOff>
      <xdr:row>21</xdr:row>
      <xdr:rowOff>7845</xdr:rowOff>
    </xdr:to>
    <xdr:grpSp>
      <xdr:nvGrpSpPr>
        <xdr:cNvPr id="117" name="Editar horas" descr="Selecciona esta opción para editar los intervalos de tiempo del programador.">
          <a:extLst>
            <a:ext uri="{FF2B5EF4-FFF2-40B4-BE49-F238E27FC236}">
              <a16:creationId xmlns:a16="http://schemas.microsoft.com/office/drawing/2014/main" id="{00000000-0008-0000-0000-000075000000}"/>
            </a:ext>
          </a:extLst>
        </xdr:cNvPr>
        <xdr:cNvGrpSpPr/>
      </xdr:nvGrpSpPr>
      <xdr:grpSpPr>
        <a:xfrm>
          <a:off x="179579" y="4288492"/>
          <a:ext cx="1685168" cy="190500"/>
          <a:chOff x="303404" y="4513170"/>
          <a:chExt cx="1379808" cy="190500"/>
        </a:xfrm>
      </xdr:grpSpPr>
      <xdr:sp macro="" textlink="">
        <xdr:nvSpPr>
          <xdr:cNvPr id="118" name="Rectángulo redondeado 117">
            <a:hlinkClick xmlns:r="http://schemas.openxmlformats.org/officeDocument/2006/relationships" r:id="rId2" tooltip="Selecciona esta opción para editar los intervalos de tiempo."/>
            <a:extLst>
              <a:ext uri="{FF2B5EF4-FFF2-40B4-BE49-F238E27FC236}">
                <a16:creationId xmlns:a16="http://schemas.microsoft.com/office/drawing/2014/main" id="{00000000-0008-0000-0000-000076000000}"/>
              </a:ext>
            </a:extLst>
          </xdr:cNvPr>
          <xdr:cNvSpPr/>
        </xdr:nvSpPr>
        <xdr:spPr>
          <a:xfrm>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es-mx" sz="900" b="1">
                <a:solidFill>
                  <a:schemeClr val="tx2"/>
                </a:solidFill>
                <a:effectLst/>
                <a:latin typeface="+mn-lt"/>
                <a:ea typeface="+mn-ea"/>
                <a:cs typeface="+mn-cs"/>
              </a:rPr>
              <a:t>EDITAR HORAS</a:t>
            </a:r>
            <a:endParaRPr lang="en-US" sz="1000" b="1">
              <a:solidFill>
                <a:schemeClr val="tx2"/>
              </a:solidFill>
            </a:endParaRPr>
          </a:p>
        </xdr:txBody>
      </xdr:sp>
      <xdr:grpSp>
        <xdr:nvGrpSpPr>
          <xdr:cNvPr id="119" name="Editar horas">
            <a:extLst>
              <a:ext uri="{FF2B5EF4-FFF2-40B4-BE49-F238E27FC236}">
                <a16:creationId xmlns:a16="http://schemas.microsoft.com/office/drawing/2014/main" id="{00000000-0008-0000-0000-000077000000}"/>
              </a:ext>
            </a:extLst>
          </xdr:cNvPr>
          <xdr:cNvGrpSpPr>
            <a:grpSpLocks noChangeAspect="1"/>
          </xdr:cNvGrpSpPr>
        </xdr:nvGrpSpPr>
        <xdr:grpSpPr bwMode="auto">
          <a:xfrm>
            <a:off x="344034" y="4540255"/>
            <a:ext cx="132757" cy="134639"/>
            <a:chOff x="43" y="73"/>
            <a:chExt cx="41" cy="425"/>
          </a:xfrm>
        </xdr:grpSpPr>
        <xdr:sp macro="" textlink="">
          <xdr:nvSpPr>
            <xdr:cNvPr id="121" name="Rectángulo 20">
              <a:extLst>
                <a:ext uri="{FF2B5EF4-FFF2-40B4-BE49-F238E27FC236}">
                  <a16:creationId xmlns:a16="http://schemas.microsoft.com/office/drawing/2014/main" id="{00000000-0008-0000-0000-000079000000}"/>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2" name="Forma libre 21">
              <a:extLst>
                <a:ext uri="{FF2B5EF4-FFF2-40B4-BE49-F238E27FC236}">
                  <a16:creationId xmlns:a16="http://schemas.microsoft.com/office/drawing/2014/main" id="{00000000-0008-0000-0000-00007A000000}"/>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17</xdr:row>
      <xdr:rowOff>112569</xdr:rowOff>
    </xdr:from>
    <xdr:to>
      <xdr:col>1</xdr:col>
      <xdr:colOff>296115</xdr:colOff>
      <xdr:row>19</xdr:row>
      <xdr:rowOff>14518</xdr:rowOff>
    </xdr:to>
    <xdr:grpSp>
      <xdr:nvGrpSpPr>
        <xdr:cNvPr id="123" name="Icono de cuadro de herramientas" descr="Maletín">
          <a:extLst>
            <a:ext uri="{FF2B5EF4-FFF2-40B4-BE49-F238E27FC236}">
              <a16:creationId xmlns:a16="http://schemas.microsoft.com/office/drawing/2014/main" id="{00000000-0008-0000-0000-00007B000000}"/>
            </a:ext>
          </a:extLst>
        </xdr:cNvPr>
        <xdr:cNvGrpSpPr>
          <a:grpSpLocks noChangeAspect="1"/>
        </xdr:cNvGrpSpPr>
      </xdr:nvGrpSpPr>
      <xdr:grpSpPr bwMode="auto">
        <a:xfrm>
          <a:off x="179574" y="3821716"/>
          <a:ext cx="295835" cy="282949"/>
          <a:chOff x="32" y="131"/>
          <a:chExt cx="31" cy="402"/>
        </a:xfrm>
      </xdr:grpSpPr>
      <xdr:sp macro="" textlink="">
        <xdr:nvSpPr>
          <xdr:cNvPr id="125" name="Rectángulo 25">
            <a:extLst>
              <a:ext uri="{FF2B5EF4-FFF2-40B4-BE49-F238E27FC236}">
                <a16:creationId xmlns:a16="http://schemas.microsoft.com/office/drawing/2014/main" id="{00000000-0008-0000-0000-00007D000000}"/>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6" name="Rectángulo 26">
            <a:extLst>
              <a:ext uri="{FF2B5EF4-FFF2-40B4-BE49-F238E27FC236}">
                <a16:creationId xmlns:a16="http://schemas.microsoft.com/office/drawing/2014/main" id="{00000000-0008-0000-0000-00007E000000}"/>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sp>
      <xdr:sp macro="" textlink="">
        <xdr:nvSpPr>
          <xdr:cNvPr id="127" name="Forma libre 27">
            <a:extLst>
              <a:ext uri="{FF2B5EF4-FFF2-40B4-BE49-F238E27FC236}">
                <a16:creationId xmlns:a16="http://schemas.microsoft.com/office/drawing/2014/main" id="{00000000-0008-0000-0000-00007F000000}"/>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twoCellAnchor editAs="oneCell">
    <xdr:from>
      <xdr:col>4</xdr:col>
      <xdr:colOff>86590</xdr:colOff>
      <xdr:row>1</xdr:row>
      <xdr:rowOff>19915</xdr:rowOff>
    </xdr:from>
    <xdr:to>
      <xdr:col>4</xdr:col>
      <xdr:colOff>404249</xdr:colOff>
      <xdr:row>1</xdr:row>
      <xdr:rowOff>334586</xdr:rowOff>
    </xdr:to>
    <xdr:grpSp>
      <xdr:nvGrpSpPr>
        <xdr:cNvPr id="155" name="Icono de reloj" descr="Reloj">
          <a:extLst>
            <a:ext uri="{FF2B5EF4-FFF2-40B4-BE49-F238E27FC236}">
              <a16:creationId xmlns:a16="http://schemas.microsoft.com/office/drawing/2014/main" id="{00000000-0008-0000-0000-00009B000000}"/>
            </a:ext>
          </a:extLst>
        </xdr:cNvPr>
        <xdr:cNvGrpSpPr>
          <a:grpSpLocks noChangeAspect="1"/>
        </xdr:cNvGrpSpPr>
      </xdr:nvGrpSpPr>
      <xdr:grpSpPr bwMode="auto">
        <a:xfrm>
          <a:off x="2966502" y="524180"/>
          <a:ext cx="317659" cy="314671"/>
          <a:chOff x="270" y="53"/>
          <a:chExt cx="29" cy="29"/>
        </a:xfrm>
      </xdr:grpSpPr>
      <xdr:sp macro="" textlink="">
        <xdr:nvSpPr>
          <xdr:cNvPr id="157" name="Rectángulo 9">
            <a:extLst>
              <a:ext uri="{FF2B5EF4-FFF2-40B4-BE49-F238E27FC236}">
                <a16:creationId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8" name="Forma libre 10">
            <a:extLst>
              <a:ext uri="{FF2B5EF4-FFF2-40B4-BE49-F238E27FC236}">
                <a16:creationId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59" name="Rectángulo 11">
            <a:extLst>
              <a:ext uri="{FF2B5EF4-FFF2-40B4-BE49-F238E27FC236}">
                <a16:creationId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60" name="Rectángulo 12">
            <a:extLst>
              <a:ext uri="{FF2B5EF4-FFF2-40B4-BE49-F238E27FC236}">
                <a16:creationId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61" name="Rectángulo 13">
            <a:extLst>
              <a:ext uri="{FF2B5EF4-FFF2-40B4-BE49-F238E27FC236}">
                <a16:creationId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2" name="Rectángulo 14">
            <a:extLst>
              <a:ext uri="{FF2B5EF4-FFF2-40B4-BE49-F238E27FC236}">
                <a16:creationId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63" name="Forma libre 15">
            <a:extLst>
              <a:ext uri="{FF2B5EF4-FFF2-40B4-BE49-F238E27FC236}">
                <a16:creationId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64" name="Forma libre 16">
            <a:extLst>
              <a:ext uri="{FF2B5EF4-FFF2-40B4-BE49-F238E27FC236}">
                <a16:creationId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65" name="Forma libre 17">
            <a:extLst>
              <a:ext uri="{FF2B5EF4-FFF2-40B4-BE49-F238E27FC236}">
                <a16:creationId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166" name="Forma libre 18">
            <a:extLst>
              <a:ext uri="{FF2B5EF4-FFF2-40B4-BE49-F238E27FC236}">
                <a16:creationId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167" name="Forma libre 19">
            <a:extLst>
              <a:ext uri="{FF2B5EF4-FFF2-40B4-BE49-F238E27FC236}">
                <a16:creationId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168" name="Forma libre 20">
            <a:extLst>
              <a:ext uri="{FF2B5EF4-FFF2-40B4-BE49-F238E27FC236}">
                <a16:creationId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169" name="Forma libre 21">
            <a:extLst>
              <a:ext uri="{FF2B5EF4-FFF2-40B4-BE49-F238E27FC236}">
                <a16:creationId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170" name="Forma libre 22">
            <a:extLst>
              <a:ext uri="{FF2B5EF4-FFF2-40B4-BE49-F238E27FC236}">
                <a16:creationId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171" name="Forma libre 23">
            <a:extLst>
              <a:ext uri="{FF2B5EF4-FFF2-40B4-BE49-F238E27FC236}">
                <a16:creationId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7</xdr:col>
      <xdr:colOff>95034</xdr:colOff>
      <xdr:row>1</xdr:row>
      <xdr:rowOff>29440</xdr:rowOff>
    </xdr:from>
    <xdr:to>
      <xdr:col>7</xdr:col>
      <xdr:colOff>527581</xdr:colOff>
      <xdr:row>1</xdr:row>
      <xdr:rowOff>322203</xdr:rowOff>
    </xdr:to>
    <xdr:grpSp>
      <xdr:nvGrpSpPr>
        <xdr:cNvPr id="172" name="Icono de cámara" descr="Cámara">
          <a:extLst>
            <a:ext uri="{FF2B5EF4-FFF2-40B4-BE49-F238E27FC236}">
              <a16:creationId xmlns:a16="http://schemas.microsoft.com/office/drawing/2014/main" id="{00000000-0008-0000-0000-0000AC000000}"/>
            </a:ext>
          </a:extLst>
        </xdr:cNvPr>
        <xdr:cNvGrpSpPr>
          <a:grpSpLocks noChangeAspect="1"/>
        </xdr:cNvGrpSpPr>
      </xdr:nvGrpSpPr>
      <xdr:grpSpPr bwMode="auto">
        <a:xfrm>
          <a:off x="6045358" y="533705"/>
          <a:ext cx="432547" cy="292763"/>
          <a:chOff x="306" y="55"/>
          <a:chExt cx="291" cy="27"/>
        </a:xfrm>
      </xdr:grpSpPr>
      <xdr:sp macro="" textlink="">
        <xdr:nvSpPr>
          <xdr:cNvPr id="174" name="Rectángulo 27">
            <a:extLst>
              <a:ext uri="{FF2B5EF4-FFF2-40B4-BE49-F238E27FC236}">
                <a16:creationId xmlns:a16="http://schemas.microsoft.com/office/drawing/2014/main" id="{00000000-0008-0000-0000-0000AE000000}"/>
              </a:ext>
            </a:extLst>
          </xdr:cNvPr>
          <xdr:cNvSpPr>
            <a:spLocks noChangeArrowheads="1"/>
          </xdr:cNvSpPr>
        </xdr:nvSpPr>
        <xdr:spPr bwMode="auto">
          <a:xfrm>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5" name="Rectángulo 28">
            <a:extLst>
              <a:ext uri="{FF2B5EF4-FFF2-40B4-BE49-F238E27FC236}">
                <a16:creationId xmlns:a16="http://schemas.microsoft.com/office/drawing/2014/main" id="{00000000-0008-0000-0000-0000AF000000}"/>
              </a:ext>
            </a:extLst>
          </xdr:cNvPr>
          <xdr:cNvSpPr>
            <a:spLocks noChangeArrowheads="1"/>
          </xdr:cNvSpPr>
        </xdr:nvSpPr>
        <xdr:spPr bwMode="auto">
          <a:xfrm>
            <a:off x="308" y="59"/>
            <a:ext cx="288" cy="22"/>
          </a:xfrm>
          <a:prstGeom prst="rect">
            <a:avLst/>
          </a:prstGeom>
          <a:solidFill>
            <a:srgbClr val="FFFFFF"/>
          </a:solidFill>
          <a:ln w="0">
            <a:noFill/>
            <a:prstDash val="solid"/>
            <a:miter lim="800000"/>
            <a:headEnd/>
            <a:tailEnd/>
          </a:ln>
        </xdr:spPr>
      </xdr:sp>
      <xdr:sp macro="" textlink="">
        <xdr:nvSpPr>
          <xdr:cNvPr id="176" name="Forma libre 29">
            <a:extLst>
              <a:ext uri="{FF2B5EF4-FFF2-40B4-BE49-F238E27FC236}">
                <a16:creationId xmlns:a16="http://schemas.microsoft.com/office/drawing/2014/main" id="{00000000-0008-0000-0000-0000B0000000}"/>
              </a:ext>
            </a:extLst>
          </xdr:cNvPr>
          <xdr:cNvSpPr>
            <a:spLocks noEditPoints="1"/>
          </xdr:cNvSpPr>
        </xdr:nvSpPr>
        <xdr:spPr bwMode="auto">
          <a:xfrm>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sp>
    </xdr:grpSp>
    <xdr:clientData/>
  </xdr:twoCellAnchor>
  <xdr:twoCellAnchor editAs="oneCell">
    <xdr:from>
      <xdr:col>11</xdr:col>
      <xdr:colOff>57150</xdr:colOff>
      <xdr:row>1</xdr:row>
      <xdr:rowOff>19915</xdr:rowOff>
    </xdr:from>
    <xdr:to>
      <xdr:col>12</xdr:col>
      <xdr:colOff>206528</xdr:colOff>
      <xdr:row>1</xdr:row>
      <xdr:rowOff>301724</xdr:rowOff>
    </xdr:to>
    <xdr:grpSp>
      <xdr:nvGrpSpPr>
        <xdr:cNvPr id="177" name="Icono de notas" descr="Cuadro de memorando">
          <a:extLst>
            <a:ext uri="{FF2B5EF4-FFF2-40B4-BE49-F238E27FC236}">
              <a16:creationId xmlns:a16="http://schemas.microsoft.com/office/drawing/2014/main" id="{00000000-0008-0000-0000-0000B1000000}"/>
            </a:ext>
          </a:extLst>
        </xdr:cNvPr>
        <xdr:cNvGrpSpPr>
          <a:grpSpLocks noChangeAspect="1"/>
        </xdr:cNvGrpSpPr>
      </xdr:nvGrpSpPr>
      <xdr:grpSpPr bwMode="auto">
        <a:xfrm>
          <a:off x="9593356" y="524180"/>
          <a:ext cx="373496" cy="281809"/>
          <a:chOff x="89" y="56"/>
          <a:chExt cx="781" cy="26"/>
        </a:xfrm>
      </xdr:grpSpPr>
      <xdr:sp macro="" textlink="">
        <xdr:nvSpPr>
          <xdr:cNvPr id="179" name="Rectángulo 33">
            <a:extLst>
              <a:ext uri="{FF2B5EF4-FFF2-40B4-BE49-F238E27FC236}">
                <a16:creationId xmlns:a16="http://schemas.microsoft.com/office/drawing/2014/main" id="{00000000-0008-0000-0000-0000B3000000}"/>
              </a:ext>
            </a:extLst>
          </xdr:cNvPr>
          <xdr:cNvSpPr>
            <a:spLocks noChangeArrowheads="1"/>
          </xdr:cNvSpPr>
        </xdr:nvSpPr>
        <xdr:spPr bwMode="auto">
          <a:xfrm>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0" name="Forma libre 34">
            <a:extLst>
              <a:ext uri="{FF2B5EF4-FFF2-40B4-BE49-F238E27FC236}">
                <a16:creationId xmlns:a16="http://schemas.microsoft.com/office/drawing/2014/main" id="{00000000-0008-0000-0000-0000B4000000}"/>
              </a:ext>
            </a:extLst>
          </xdr:cNvPr>
          <xdr:cNvSpPr>
            <a:spLocks/>
          </xdr:cNvSpPr>
        </xdr:nvSpPr>
        <xdr:spPr bwMode="auto">
          <a:xfrm>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sp>
      <xdr:sp macro="" textlink="">
        <xdr:nvSpPr>
          <xdr:cNvPr id="181" name="Forma libre 35">
            <a:extLst>
              <a:ext uri="{FF2B5EF4-FFF2-40B4-BE49-F238E27FC236}">
                <a16:creationId xmlns:a16="http://schemas.microsoft.com/office/drawing/2014/main" id="{00000000-0008-0000-0000-0000B5000000}"/>
              </a:ext>
            </a:extLst>
          </xdr:cNvPr>
          <xdr:cNvSpPr>
            <a:spLocks noEditPoints="1"/>
          </xdr:cNvSpPr>
        </xdr:nvSpPr>
        <xdr:spPr bwMode="auto">
          <a:xfrm>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99793</xdr:colOff>
      <xdr:row>10</xdr:row>
      <xdr:rowOff>182654</xdr:rowOff>
    </xdr:from>
    <xdr:to>
      <xdr:col>2</xdr:col>
      <xdr:colOff>806262</xdr:colOff>
      <xdr:row>11</xdr:row>
      <xdr:rowOff>163043</xdr:rowOff>
    </xdr:to>
    <xdr:sp macro="" textlink="">
      <xdr:nvSpPr>
        <xdr:cNvPr id="2" name="Editar panel" descr="Botón de navegación para ver la programación diaria">
          <a:hlinkClick xmlns:r="http://schemas.openxmlformats.org/officeDocument/2006/relationships" r:id="rId1" tooltip="Selecciona esta opción para ver la programación diaria."/>
          <a:extLst>
            <a:ext uri="{FF2B5EF4-FFF2-40B4-BE49-F238E27FC236}">
              <a16:creationId xmlns:a16="http://schemas.microsoft.com/office/drawing/2014/main" id="{00000000-0008-0000-0100-000002000000}"/>
            </a:ext>
          </a:extLst>
        </xdr:cNvPr>
        <xdr:cNvSpPr/>
      </xdr:nvSpPr>
      <xdr:spPr>
        <a:xfrm>
          <a:off x="385543" y="2573429"/>
          <a:ext cx="1744694"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900" b="1">
              <a:solidFill>
                <a:schemeClr val="tx2"/>
              </a:solidFill>
              <a:effectLst/>
              <a:latin typeface="+mn-lt"/>
              <a:ea typeface="+mn-ea"/>
              <a:cs typeface="+mn-cs"/>
            </a:rPr>
            <a:t>VER</a:t>
          </a:r>
          <a:r>
            <a:rPr lang="es-mx" sz="1000" b="1" baseline="0">
              <a:solidFill>
                <a:schemeClr val="tx2"/>
              </a:solidFill>
              <a:effectLst/>
              <a:latin typeface="+mn-lt"/>
              <a:ea typeface="+mn-ea"/>
              <a:cs typeface="+mn-cs"/>
            </a:rPr>
            <a:t>PROGRAMACIÓN</a:t>
          </a:r>
          <a:endParaRPr lang="en-US" sz="1000" b="1">
            <a:solidFill>
              <a:schemeClr val="tx2"/>
            </a:solidFill>
            <a:effectLst/>
            <a:latin typeface="+mn-lt"/>
            <a:ea typeface="+mn-ea"/>
            <a:cs typeface="+mn-cs"/>
          </a:endParaRPr>
        </a:p>
      </xdr:txBody>
    </xdr:sp>
    <xdr:clientData fPrintsWithSheet="0"/>
  </xdr:twoCellAnchor>
  <xdr:twoCellAnchor editAs="oneCell">
    <xdr:from>
      <xdr:col>1</xdr:col>
      <xdr:colOff>107016</xdr:colOff>
      <xdr:row>9</xdr:row>
      <xdr:rowOff>21292</xdr:rowOff>
    </xdr:from>
    <xdr:to>
      <xdr:col>2</xdr:col>
      <xdr:colOff>813485</xdr:colOff>
      <xdr:row>10</xdr:row>
      <xdr:rowOff>1681</xdr:rowOff>
    </xdr:to>
    <xdr:sp macro="" textlink="">
      <xdr:nvSpPr>
        <xdr:cNvPr id="3" name="Editar horas" descr="Botón de navegación para editar los intervalos de tiempo del programador">
          <a:hlinkClick xmlns:r="http://schemas.openxmlformats.org/officeDocument/2006/relationships" r:id="rId2" tooltip="Selecciona esta opción para editar los intervalos de tiempo."/>
          <a:extLst>
            <a:ext uri="{FF2B5EF4-FFF2-40B4-BE49-F238E27FC236}">
              <a16:creationId xmlns:a16="http://schemas.microsoft.com/office/drawing/2014/main" id="{00000000-0008-0000-0100-000003000000}"/>
            </a:ext>
          </a:extLst>
        </xdr:cNvPr>
        <xdr:cNvSpPr/>
      </xdr:nvSpPr>
      <xdr:spPr>
        <a:xfrm>
          <a:off x="392766" y="2221567"/>
          <a:ext cx="1744694"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es-mx" sz="1000" b="1">
              <a:solidFill>
                <a:schemeClr val="tx2"/>
              </a:solidFill>
              <a:effectLst/>
              <a:latin typeface="+mn-lt"/>
              <a:ea typeface="+mn-ea"/>
              <a:cs typeface="+mn-cs"/>
            </a:rPr>
            <a:t>EDITAR HORAS</a:t>
          </a:r>
        </a:p>
      </xdr:txBody>
    </xdr:sp>
    <xdr:clientData fPrintsWithSheet="0"/>
  </xdr:twoCellAnchor>
  <xdr:twoCellAnchor editAs="oneCell">
    <xdr:from>
      <xdr:col>4</xdr:col>
      <xdr:colOff>104775</xdr:colOff>
      <xdr:row>1</xdr:row>
      <xdr:rowOff>85725</xdr:rowOff>
    </xdr:from>
    <xdr:to>
      <xdr:col>4</xdr:col>
      <xdr:colOff>295275</xdr:colOff>
      <xdr:row>1</xdr:row>
      <xdr:rowOff>266700</xdr:rowOff>
    </xdr:to>
    <xdr:grpSp>
      <xdr:nvGrpSpPr>
        <xdr:cNvPr id="2051" name="Icono de fecha" descr="Calendario">
          <a:extLst>
            <a:ext uri="{FF2B5EF4-FFF2-40B4-BE49-F238E27FC236}">
              <a16:creationId xmlns:a16="http://schemas.microsoft.com/office/drawing/2014/main" id="{00000000-0008-0000-0100-000003080000}"/>
            </a:ext>
          </a:extLst>
        </xdr:cNvPr>
        <xdr:cNvGrpSpPr>
          <a:grpSpLocks noChangeAspect="1"/>
        </xdr:cNvGrpSpPr>
      </xdr:nvGrpSpPr>
      <xdr:grpSpPr bwMode="auto">
        <a:xfrm>
          <a:off x="2543175" y="590550"/>
          <a:ext cx="190500" cy="180975"/>
          <a:chOff x="223" y="69"/>
          <a:chExt cx="20" cy="19"/>
        </a:xfrm>
      </xdr:grpSpPr>
      <xdr:sp macro="" textlink="">
        <xdr:nvSpPr>
          <xdr:cNvPr id="2052" name="Rectángulo 4">
            <a:extLst>
              <a:ext uri="{FF2B5EF4-FFF2-40B4-BE49-F238E27FC236}">
                <a16:creationId xmlns:a16="http://schemas.microsoft.com/office/drawing/2014/main" id="{00000000-0008-0000-0100-000004080000}"/>
              </a:ext>
            </a:extLst>
          </xdr:cNvPr>
          <xdr:cNvSpPr>
            <a:spLocks noChangeArrowheads="1"/>
          </xdr:cNvSpPr>
        </xdr:nvSpPr>
        <xdr:spPr bwMode="auto">
          <a:xfrm>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3" name="Forma libre 5">
            <a:extLst>
              <a:ext uri="{FF2B5EF4-FFF2-40B4-BE49-F238E27FC236}">
                <a16:creationId xmlns:a16="http://schemas.microsoft.com/office/drawing/2014/main" id="{00000000-0008-0000-0100-000005080000}"/>
              </a:ext>
            </a:extLst>
          </xdr:cNvPr>
          <xdr:cNvSpPr>
            <a:spLocks noEditPoints="1"/>
          </xdr:cNvSpPr>
        </xdr:nvSpPr>
        <xdr:spPr bwMode="auto">
          <a:xfrm>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sp>
    </xdr:grpSp>
    <xdr:clientData/>
  </xdr:twoCellAnchor>
  <xdr:twoCellAnchor editAs="oneCell">
    <xdr:from>
      <xdr:col>5</xdr:col>
      <xdr:colOff>123825</xdr:colOff>
      <xdr:row>1</xdr:row>
      <xdr:rowOff>85725</xdr:rowOff>
    </xdr:from>
    <xdr:to>
      <xdr:col>5</xdr:col>
      <xdr:colOff>304800</xdr:colOff>
      <xdr:row>1</xdr:row>
      <xdr:rowOff>266700</xdr:rowOff>
    </xdr:to>
    <xdr:grpSp>
      <xdr:nvGrpSpPr>
        <xdr:cNvPr id="2056" name="Icono de tiempo" descr="Reloj">
          <a:extLst>
            <a:ext uri="{FF2B5EF4-FFF2-40B4-BE49-F238E27FC236}">
              <a16:creationId xmlns:a16="http://schemas.microsoft.com/office/drawing/2014/main" id="{00000000-0008-0000-0100-000008080000}"/>
            </a:ext>
          </a:extLst>
        </xdr:cNvPr>
        <xdr:cNvGrpSpPr>
          <a:grpSpLocks noChangeAspect="1"/>
        </xdr:cNvGrpSpPr>
      </xdr:nvGrpSpPr>
      <xdr:grpSpPr bwMode="auto">
        <a:xfrm>
          <a:off x="4133850" y="590550"/>
          <a:ext cx="180975" cy="180975"/>
          <a:chOff x="390" y="69"/>
          <a:chExt cx="19" cy="19"/>
        </a:xfrm>
      </xdr:grpSpPr>
      <xdr:sp macro="" textlink="">
        <xdr:nvSpPr>
          <xdr:cNvPr id="2057" name="Rectángulo 9">
            <a:extLst>
              <a:ext uri="{FF2B5EF4-FFF2-40B4-BE49-F238E27FC236}">
                <a16:creationId xmlns:a16="http://schemas.microsoft.com/office/drawing/2014/main" id="{00000000-0008-0000-0100-000009080000}"/>
              </a:ext>
            </a:extLst>
          </xdr:cNvPr>
          <xdr:cNvSpPr>
            <a:spLocks noChangeArrowheads="1"/>
          </xdr:cNvSpPr>
        </xdr:nvSpPr>
        <xdr:spPr bwMode="auto">
          <a:xfrm>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8" name="Forma libre 10">
            <a:extLst>
              <a:ext uri="{FF2B5EF4-FFF2-40B4-BE49-F238E27FC236}">
                <a16:creationId xmlns:a16="http://schemas.microsoft.com/office/drawing/2014/main" id="{00000000-0008-0000-0100-00000A080000}"/>
              </a:ext>
            </a:extLst>
          </xdr:cNvPr>
          <xdr:cNvSpPr>
            <a:spLocks noEditPoints="1"/>
          </xdr:cNvSpPr>
        </xdr:nvSpPr>
        <xdr:spPr bwMode="auto">
          <a:xfrm>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6</xdr:col>
      <xdr:colOff>123825</xdr:colOff>
      <xdr:row>1</xdr:row>
      <xdr:rowOff>95250</xdr:rowOff>
    </xdr:from>
    <xdr:to>
      <xdr:col>6</xdr:col>
      <xdr:colOff>323850</xdr:colOff>
      <xdr:row>1</xdr:row>
      <xdr:rowOff>257175</xdr:rowOff>
    </xdr:to>
    <xdr:grpSp>
      <xdr:nvGrpSpPr>
        <xdr:cNvPr id="2061" name="Icono de descripción" descr="Descripción">
          <a:extLst>
            <a:ext uri="{FF2B5EF4-FFF2-40B4-BE49-F238E27FC236}">
              <a16:creationId xmlns:a16="http://schemas.microsoft.com/office/drawing/2014/main" id="{00000000-0008-0000-0100-00000D080000}"/>
            </a:ext>
          </a:extLst>
        </xdr:cNvPr>
        <xdr:cNvGrpSpPr>
          <a:grpSpLocks noChangeAspect="1"/>
        </xdr:cNvGrpSpPr>
      </xdr:nvGrpSpPr>
      <xdr:grpSpPr bwMode="auto">
        <a:xfrm>
          <a:off x="5467350" y="600075"/>
          <a:ext cx="200025" cy="161925"/>
          <a:chOff x="530" y="70"/>
          <a:chExt cx="21" cy="17"/>
        </a:xfrm>
      </xdr:grpSpPr>
      <xdr:sp macro="" textlink="">
        <xdr:nvSpPr>
          <xdr:cNvPr id="2062" name="Rectángulo 14">
            <a:extLst>
              <a:ext uri="{FF2B5EF4-FFF2-40B4-BE49-F238E27FC236}">
                <a16:creationId xmlns:a16="http://schemas.microsoft.com/office/drawing/2014/main" id="{00000000-0008-0000-0100-00000E080000}"/>
              </a:ext>
            </a:extLst>
          </xdr:cNvPr>
          <xdr:cNvSpPr>
            <a:spLocks noChangeArrowheads="1"/>
          </xdr:cNvSpPr>
        </xdr:nvSpPr>
        <xdr:spPr bwMode="auto">
          <a:xfrm>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63" name="Forma libre 15">
            <a:extLst>
              <a:ext uri="{FF2B5EF4-FFF2-40B4-BE49-F238E27FC236}">
                <a16:creationId xmlns:a16="http://schemas.microsoft.com/office/drawing/2014/main" id="{00000000-0008-0000-0100-00000F080000}"/>
              </a:ext>
            </a:extLst>
          </xdr:cNvPr>
          <xdr:cNvSpPr>
            <a:spLocks noEditPoints="1"/>
          </xdr:cNvSpPr>
        </xdr:nvSpPr>
        <xdr:spPr bwMode="auto">
          <a:xfrm>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xdr:colOff>
      <xdr:row>1</xdr:row>
      <xdr:rowOff>86846</xdr:rowOff>
    </xdr:from>
    <xdr:to>
      <xdr:col>4</xdr:col>
      <xdr:colOff>266700</xdr:colOff>
      <xdr:row>1</xdr:row>
      <xdr:rowOff>257175</xdr:rowOff>
    </xdr:to>
    <xdr:grpSp>
      <xdr:nvGrpSpPr>
        <xdr:cNvPr id="3075" name="Icono de tiempo" descr="Reloj">
          <a:extLst>
            <a:ext uri="{FF2B5EF4-FFF2-40B4-BE49-F238E27FC236}">
              <a16:creationId xmlns:a16="http://schemas.microsoft.com/office/drawing/2014/main" id="{00000000-0008-0000-0200-0000030C0000}"/>
            </a:ext>
          </a:extLst>
        </xdr:cNvPr>
        <xdr:cNvGrpSpPr>
          <a:grpSpLocks noChangeAspect="1"/>
        </xdr:cNvGrpSpPr>
      </xdr:nvGrpSpPr>
      <xdr:grpSpPr bwMode="auto">
        <a:xfrm>
          <a:off x="3352800" y="591671"/>
          <a:ext cx="180975" cy="170329"/>
          <a:chOff x="30" y="8"/>
          <a:chExt cx="19" cy="94"/>
        </a:xfrm>
      </xdr:grpSpPr>
      <xdr:sp macro="" textlink="">
        <xdr:nvSpPr>
          <xdr:cNvPr id="3074" name="Autoforma 2">
            <a:extLst>
              <a:ext uri="{FF2B5EF4-FFF2-40B4-BE49-F238E27FC236}">
                <a16:creationId xmlns:a16="http://schemas.microsoft.com/office/drawing/2014/main" id="{00000000-0008-0000-0200-0000020C0000}"/>
              </a:ext>
            </a:extLst>
          </xdr:cNvPr>
          <xdr:cNvSpPr>
            <a:spLocks noChangeAspect="1" noChangeArrowheads="1" noTextEdit="1"/>
          </xdr:cNvSpPr>
        </xdr:nvSpPr>
        <xdr:spPr bwMode="auto">
          <a:xfrm>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76" name="Rectángulo 4">
            <a:extLst>
              <a:ext uri="{FF2B5EF4-FFF2-40B4-BE49-F238E27FC236}">
                <a16:creationId xmlns:a16="http://schemas.microsoft.com/office/drawing/2014/main" id="{00000000-0008-0000-0200-0000040C0000}"/>
              </a:ext>
            </a:extLst>
          </xdr:cNvPr>
          <xdr:cNvSpPr>
            <a:spLocks noChangeArrowheads="1"/>
          </xdr:cNvSpPr>
        </xdr:nvSpPr>
        <xdr:spPr bwMode="auto">
          <a:xfrm>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77" name="Forma libre 5">
            <a:extLst>
              <a:ext uri="{FF2B5EF4-FFF2-40B4-BE49-F238E27FC236}">
                <a16:creationId xmlns:a16="http://schemas.microsoft.com/office/drawing/2014/main" id="{00000000-0008-0000-0200-0000050C0000}"/>
              </a:ext>
            </a:extLst>
          </xdr:cNvPr>
          <xdr:cNvSpPr>
            <a:spLocks noEditPoints="1"/>
          </xdr:cNvSpPr>
        </xdr:nvSpPr>
        <xdr:spPr bwMode="auto">
          <a:xfrm>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1</xdr:col>
      <xdr:colOff>57150</xdr:colOff>
      <xdr:row>1</xdr:row>
      <xdr:rowOff>9525</xdr:rowOff>
    </xdr:from>
    <xdr:to>
      <xdr:col>1</xdr:col>
      <xdr:colOff>374809</xdr:colOff>
      <xdr:row>1</xdr:row>
      <xdr:rowOff>324196</xdr:rowOff>
    </xdr:to>
    <xdr:grpSp>
      <xdr:nvGrpSpPr>
        <xdr:cNvPr id="10" name="Icono de reloj" descr="Reloj">
          <a:extLst>
            <a:ext uri="{FF2B5EF4-FFF2-40B4-BE49-F238E27FC236}">
              <a16:creationId xmlns:a16="http://schemas.microsoft.com/office/drawing/2014/main" id="{764934FC-5EB9-4A67-B924-802262688152}"/>
            </a:ext>
          </a:extLst>
        </xdr:cNvPr>
        <xdr:cNvGrpSpPr>
          <a:grpSpLocks noChangeAspect="1"/>
        </xdr:cNvGrpSpPr>
      </xdr:nvGrpSpPr>
      <xdr:grpSpPr bwMode="auto">
        <a:xfrm>
          <a:off x="238125" y="514350"/>
          <a:ext cx="317659" cy="314671"/>
          <a:chOff x="270" y="53"/>
          <a:chExt cx="29" cy="29"/>
        </a:xfrm>
      </xdr:grpSpPr>
      <xdr:sp macro="" textlink="">
        <xdr:nvSpPr>
          <xdr:cNvPr id="11" name="Rectángulo 9">
            <a:extLst>
              <a:ext uri="{FF2B5EF4-FFF2-40B4-BE49-F238E27FC236}">
                <a16:creationId xmlns:a16="http://schemas.microsoft.com/office/drawing/2014/main" id="{9860659E-06A6-47E4-811D-7397917A7A39}"/>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Forma libre 10">
            <a:extLst>
              <a:ext uri="{FF2B5EF4-FFF2-40B4-BE49-F238E27FC236}">
                <a16:creationId xmlns:a16="http://schemas.microsoft.com/office/drawing/2014/main" id="{9E4A6CD3-7B17-4703-8B7B-99538DF54988}"/>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3" name="Rectángulo 11">
            <a:extLst>
              <a:ext uri="{FF2B5EF4-FFF2-40B4-BE49-F238E27FC236}">
                <a16:creationId xmlns:a16="http://schemas.microsoft.com/office/drawing/2014/main" id="{8E04E2F9-911C-4525-918B-77D0A7C713F1}"/>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4" name="Rectángulo 12">
            <a:extLst>
              <a:ext uri="{FF2B5EF4-FFF2-40B4-BE49-F238E27FC236}">
                <a16:creationId xmlns:a16="http://schemas.microsoft.com/office/drawing/2014/main" id="{CBA4FBA0-8743-4968-B35D-15B60B414E8B}"/>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5" name="Rectángulo 13">
            <a:extLst>
              <a:ext uri="{FF2B5EF4-FFF2-40B4-BE49-F238E27FC236}">
                <a16:creationId xmlns:a16="http://schemas.microsoft.com/office/drawing/2014/main" id="{C58D911C-2C68-465E-856B-422C84B2411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 name="Rectángulo 14">
            <a:extLst>
              <a:ext uri="{FF2B5EF4-FFF2-40B4-BE49-F238E27FC236}">
                <a16:creationId xmlns:a16="http://schemas.microsoft.com/office/drawing/2014/main" id="{D7887563-59ED-40FF-A9DC-1EE34070438F}"/>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7" name="Forma libre 15">
            <a:extLst>
              <a:ext uri="{FF2B5EF4-FFF2-40B4-BE49-F238E27FC236}">
                <a16:creationId xmlns:a16="http://schemas.microsoft.com/office/drawing/2014/main" id="{4808CD84-1C98-4D93-81BB-EE9F05F21FB7}"/>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8" name="Forma libre 16">
            <a:extLst>
              <a:ext uri="{FF2B5EF4-FFF2-40B4-BE49-F238E27FC236}">
                <a16:creationId xmlns:a16="http://schemas.microsoft.com/office/drawing/2014/main" id="{E6A35112-1931-499D-9DB4-746CFE12F39E}"/>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9" name="Forma libre 17">
            <a:extLst>
              <a:ext uri="{FF2B5EF4-FFF2-40B4-BE49-F238E27FC236}">
                <a16:creationId xmlns:a16="http://schemas.microsoft.com/office/drawing/2014/main" id="{5454C719-1FC0-426B-A830-41A87C3B07B6}"/>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20" name="Forma libre 18">
            <a:extLst>
              <a:ext uri="{FF2B5EF4-FFF2-40B4-BE49-F238E27FC236}">
                <a16:creationId xmlns:a16="http://schemas.microsoft.com/office/drawing/2014/main" id="{A326715F-171F-4C02-98E1-F74EC60CFFC1}"/>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21" name="Forma libre 19">
            <a:extLst>
              <a:ext uri="{FF2B5EF4-FFF2-40B4-BE49-F238E27FC236}">
                <a16:creationId xmlns:a16="http://schemas.microsoft.com/office/drawing/2014/main" id="{578B221E-D60B-49BF-8E2E-18A1DAED41F1}"/>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22" name="Forma libre 20">
            <a:extLst>
              <a:ext uri="{FF2B5EF4-FFF2-40B4-BE49-F238E27FC236}">
                <a16:creationId xmlns:a16="http://schemas.microsoft.com/office/drawing/2014/main" id="{F92E00B2-7276-469F-A1FD-3C5418258A7A}"/>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23" name="Forma libre 21">
            <a:extLst>
              <a:ext uri="{FF2B5EF4-FFF2-40B4-BE49-F238E27FC236}">
                <a16:creationId xmlns:a16="http://schemas.microsoft.com/office/drawing/2014/main" id="{5F8876CA-9A8C-4894-BAD0-2C5316F4D033}"/>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24" name="1Forma libre 22">
            <a:extLst>
              <a:ext uri="{FF2B5EF4-FFF2-40B4-BE49-F238E27FC236}">
                <a16:creationId xmlns:a16="http://schemas.microsoft.com/office/drawing/2014/main" id="{63E92962-D827-4FD6-BEA4-410BEFB9E37B}"/>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25" name="Forma libre 23">
            <a:extLst>
              <a:ext uri="{FF2B5EF4-FFF2-40B4-BE49-F238E27FC236}">
                <a16:creationId xmlns:a16="http://schemas.microsoft.com/office/drawing/2014/main" id="{FA6BB5A2-87A9-425C-886A-F29BB36A33BD}"/>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1</xdr:col>
      <xdr:colOff>2913</xdr:colOff>
      <xdr:row>13</xdr:row>
      <xdr:rowOff>8404</xdr:rowOff>
    </xdr:from>
    <xdr:to>
      <xdr:col>2</xdr:col>
      <xdr:colOff>174138</xdr:colOff>
      <xdr:row>13</xdr:row>
      <xdr:rowOff>224404</xdr:rowOff>
    </xdr:to>
    <xdr:grpSp>
      <xdr:nvGrpSpPr>
        <xdr:cNvPr id="26" name="Agregar evento" descr="Selecciona esta opción para agregar un nuevo evento.">
          <a:extLst>
            <a:ext uri="{FF2B5EF4-FFF2-40B4-BE49-F238E27FC236}">
              <a16:creationId xmlns:a16="http://schemas.microsoft.com/office/drawing/2014/main" id="{D60FB342-9F21-4B01-81DF-89FE49385CB3}"/>
            </a:ext>
          </a:extLst>
        </xdr:cNvPr>
        <xdr:cNvGrpSpPr/>
      </xdr:nvGrpSpPr>
      <xdr:grpSpPr>
        <a:xfrm>
          <a:off x="183888" y="3485029"/>
          <a:ext cx="1800000" cy="216000"/>
          <a:chOff x="298188" y="4809004"/>
          <a:chExt cx="1482954" cy="216000"/>
        </a:xfrm>
      </xdr:grpSpPr>
      <xdr:sp macro="" textlink="">
        <xdr:nvSpPr>
          <xdr:cNvPr id="27" name="Rectángulo redondeado 111">
            <a:hlinkClick xmlns:r="http://schemas.openxmlformats.org/officeDocument/2006/relationships" r:id="rId1" tooltip="Selecciona esta opción para agregar un nuevo evento."/>
            <a:extLst>
              <a:ext uri="{FF2B5EF4-FFF2-40B4-BE49-F238E27FC236}">
                <a16:creationId xmlns:a16="http://schemas.microsoft.com/office/drawing/2014/main" id="{C25870B0-A3F0-4E92-A003-D30B7F5F8C40}"/>
              </a:ext>
            </a:extLst>
          </xdr:cNvPr>
          <xdr:cNvSpPr/>
        </xdr:nvSpPr>
        <xdr:spPr>
          <a:xfrm>
            <a:off x="298188" y="4809004"/>
            <a:ext cx="1482954" cy="2160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es-mx" sz="900" b="1">
                <a:solidFill>
                  <a:schemeClr val="tx2"/>
                </a:solidFill>
                <a:effectLst/>
                <a:latin typeface="+mn-lt"/>
                <a:ea typeface="+mn-ea"/>
                <a:cs typeface="+mn-cs"/>
              </a:rPr>
              <a:t>AGREGAR</a:t>
            </a:r>
            <a:r>
              <a:rPr lang="es-mx" sz="900" b="1" baseline="0">
                <a:solidFill>
                  <a:schemeClr val="tx2"/>
                </a:solidFill>
                <a:effectLst/>
                <a:latin typeface="+mn-lt"/>
                <a:ea typeface="+mn-ea"/>
                <a:cs typeface="+mn-cs"/>
              </a:rPr>
              <a:t> EVENTO</a:t>
            </a:r>
            <a:endParaRPr lang="en-US" sz="1000" b="1">
              <a:solidFill>
                <a:schemeClr val="tx2"/>
              </a:solidFill>
            </a:endParaRPr>
          </a:p>
        </xdr:txBody>
      </xdr:sp>
      <xdr:grpSp>
        <xdr:nvGrpSpPr>
          <xdr:cNvPr id="28" name="Agregar evento">
            <a:extLst>
              <a:ext uri="{FF2B5EF4-FFF2-40B4-BE49-F238E27FC236}">
                <a16:creationId xmlns:a16="http://schemas.microsoft.com/office/drawing/2014/main" id="{FFA4E361-1549-44AA-85F0-50A33E0300E8}"/>
              </a:ext>
            </a:extLst>
          </xdr:cNvPr>
          <xdr:cNvGrpSpPr>
            <a:grpSpLocks noChangeAspect="1"/>
          </xdr:cNvGrpSpPr>
        </xdr:nvGrpSpPr>
        <xdr:grpSpPr bwMode="auto">
          <a:xfrm>
            <a:off x="347124" y="4829174"/>
            <a:ext cx="146404" cy="152399"/>
            <a:chOff x="32" y="40"/>
            <a:chExt cx="15" cy="487"/>
          </a:xfrm>
        </xdr:grpSpPr>
        <xdr:sp macro="" textlink="">
          <xdr:nvSpPr>
            <xdr:cNvPr id="29" name="Rectángulo 15">
              <a:extLst>
                <a:ext uri="{FF2B5EF4-FFF2-40B4-BE49-F238E27FC236}">
                  <a16:creationId xmlns:a16="http://schemas.microsoft.com/office/drawing/2014/main" id="{CC371655-4F93-46AB-AF3B-3CB82D2D0F84}"/>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Forma libre 16">
              <a:extLst>
                <a:ext uri="{FF2B5EF4-FFF2-40B4-BE49-F238E27FC236}">
                  <a16:creationId xmlns:a16="http://schemas.microsoft.com/office/drawing/2014/main" id="{0D759B39-4FFD-4634-B6D7-44F4E313D951}"/>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179577</xdr:colOff>
      <xdr:row>11</xdr:row>
      <xdr:rowOff>36420</xdr:rowOff>
    </xdr:from>
    <xdr:to>
      <xdr:col>2</xdr:col>
      <xdr:colOff>169826</xdr:colOff>
      <xdr:row>12</xdr:row>
      <xdr:rowOff>14295</xdr:rowOff>
    </xdr:to>
    <xdr:grpSp>
      <xdr:nvGrpSpPr>
        <xdr:cNvPr id="31" name="Editar horas" descr="Selecciona esta opción para editar los intervalos de tiempo del programador.">
          <a:hlinkClick xmlns:r="http://schemas.openxmlformats.org/officeDocument/2006/relationships" r:id="rId2" tooltip="Selecciona esta opción para ver la programación."/>
          <a:extLst>
            <a:ext uri="{FF2B5EF4-FFF2-40B4-BE49-F238E27FC236}">
              <a16:creationId xmlns:a16="http://schemas.microsoft.com/office/drawing/2014/main" id="{731A1DCC-B4A9-4F4D-898C-AC144E9767A0}"/>
            </a:ext>
          </a:extLst>
        </xdr:cNvPr>
        <xdr:cNvGrpSpPr/>
      </xdr:nvGrpSpPr>
      <xdr:grpSpPr>
        <a:xfrm>
          <a:off x="179577" y="3036795"/>
          <a:ext cx="1799999" cy="216000"/>
          <a:chOff x="303402" y="4513170"/>
          <a:chExt cx="1474322" cy="216000"/>
        </a:xfrm>
      </xdr:grpSpPr>
      <xdr:sp macro="" textlink="">
        <xdr:nvSpPr>
          <xdr:cNvPr id="32" name="Rectángulo redondeado 117">
            <a:hlinkClick xmlns:r="http://schemas.openxmlformats.org/officeDocument/2006/relationships" r:id="rId3" tooltip="Selecciona esta opción para ver la programación."/>
            <a:extLst>
              <a:ext uri="{FF2B5EF4-FFF2-40B4-BE49-F238E27FC236}">
                <a16:creationId xmlns:a16="http://schemas.microsoft.com/office/drawing/2014/main" id="{C80209F6-D4B5-47BD-8B63-14019DEE5FA4}"/>
              </a:ext>
            </a:extLst>
          </xdr:cNvPr>
          <xdr:cNvSpPr/>
        </xdr:nvSpPr>
        <xdr:spPr>
          <a:xfrm>
            <a:off x="303402" y="4513170"/>
            <a:ext cx="1474322" cy="2160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es-mx" sz="900" b="1">
                <a:solidFill>
                  <a:schemeClr val="tx2"/>
                </a:solidFill>
                <a:effectLst/>
                <a:latin typeface="+mn-lt"/>
                <a:ea typeface="+mn-ea"/>
                <a:cs typeface="+mn-cs"/>
              </a:rPr>
              <a:t>VER</a:t>
            </a:r>
            <a:r>
              <a:rPr lang="es-mx" sz="900" b="1" baseline="0">
                <a:solidFill>
                  <a:schemeClr val="tx2"/>
                </a:solidFill>
                <a:effectLst/>
                <a:latin typeface="+mn-lt"/>
                <a:ea typeface="+mn-ea"/>
                <a:cs typeface="+mn-cs"/>
              </a:rPr>
              <a:t> PROGRAMACIÓN DIARIA</a:t>
            </a:r>
            <a:endParaRPr lang="en-US" sz="1000" b="1">
              <a:solidFill>
                <a:schemeClr val="tx2"/>
              </a:solidFill>
            </a:endParaRPr>
          </a:p>
        </xdr:txBody>
      </xdr:sp>
      <xdr:grpSp>
        <xdr:nvGrpSpPr>
          <xdr:cNvPr id="33" name="Editar horas">
            <a:extLst>
              <a:ext uri="{FF2B5EF4-FFF2-40B4-BE49-F238E27FC236}">
                <a16:creationId xmlns:a16="http://schemas.microsoft.com/office/drawing/2014/main" id="{526B6FDD-8540-4294-8339-D89C5CC98DEA}"/>
              </a:ext>
            </a:extLst>
          </xdr:cNvPr>
          <xdr:cNvGrpSpPr>
            <a:grpSpLocks noChangeAspect="1"/>
          </xdr:cNvGrpSpPr>
        </xdr:nvGrpSpPr>
        <xdr:grpSpPr bwMode="auto">
          <a:xfrm>
            <a:off x="344034" y="4540255"/>
            <a:ext cx="132757" cy="134639"/>
            <a:chOff x="43" y="73"/>
            <a:chExt cx="41" cy="425"/>
          </a:xfrm>
        </xdr:grpSpPr>
        <xdr:sp macro="" textlink="">
          <xdr:nvSpPr>
            <xdr:cNvPr id="34" name="Rectángulo 20">
              <a:extLst>
                <a:ext uri="{FF2B5EF4-FFF2-40B4-BE49-F238E27FC236}">
                  <a16:creationId xmlns:a16="http://schemas.microsoft.com/office/drawing/2014/main" id="{E68949C0-C4A0-4EB4-AAA7-38528EDC437C}"/>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Forma libre 21">
              <a:extLst>
                <a:ext uri="{FF2B5EF4-FFF2-40B4-BE49-F238E27FC236}">
                  <a16:creationId xmlns:a16="http://schemas.microsoft.com/office/drawing/2014/main" id="{88D5472A-6035-466B-AE01-033576C77ED6}"/>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8</xdr:row>
      <xdr:rowOff>198294</xdr:rowOff>
    </xdr:from>
    <xdr:to>
      <xdr:col>1</xdr:col>
      <xdr:colOff>296115</xdr:colOff>
      <xdr:row>10</xdr:row>
      <xdr:rowOff>4993</xdr:rowOff>
    </xdr:to>
    <xdr:grpSp>
      <xdr:nvGrpSpPr>
        <xdr:cNvPr id="36" name="Icono de cuadro de herramientas" descr="Maletín">
          <a:extLst>
            <a:ext uri="{FF2B5EF4-FFF2-40B4-BE49-F238E27FC236}">
              <a16:creationId xmlns:a16="http://schemas.microsoft.com/office/drawing/2014/main" id="{84CC1468-4A9F-454F-8468-1F6BBB1B2193}"/>
            </a:ext>
          </a:extLst>
        </xdr:cNvPr>
        <xdr:cNvGrpSpPr>
          <a:grpSpLocks noChangeAspect="1"/>
        </xdr:cNvGrpSpPr>
      </xdr:nvGrpSpPr>
      <xdr:grpSpPr bwMode="auto">
        <a:xfrm>
          <a:off x="181255" y="2484294"/>
          <a:ext cx="295835" cy="282949"/>
          <a:chOff x="32" y="131"/>
          <a:chExt cx="31" cy="402"/>
        </a:xfrm>
      </xdr:grpSpPr>
      <xdr:sp macro="" textlink="">
        <xdr:nvSpPr>
          <xdr:cNvPr id="37" name="Rectángulo 25">
            <a:extLst>
              <a:ext uri="{FF2B5EF4-FFF2-40B4-BE49-F238E27FC236}">
                <a16:creationId xmlns:a16="http://schemas.microsoft.com/office/drawing/2014/main" id="{E41BFCFC-AD8D-4789-806E-C47D26EAB58D}"/>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 name="Rectángulo 26">
            <a:extLst>
              <a:ext uri="{FF2B5EF4-FFF2-40B4-BE49-F238E27FC236}">
                <a16:creationId xmlns:a16="http://schemas.microsoft.com/office/drawing/2014/main" id="{E112929A-2FF8-448D-B1CA-C40DFE61F7DD}"/>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sp>
      <xdr:sp macro="" textlink="">
        <xdr:nvSpPr>
          <xdr:cNvPr id="39" name="Forma libre 27">
            <a:extLst>
              <a:ext uri="{FF2B5EF4-FFF2-40B4-BE49-F238E27FC236}">
                <a16:creationId xmlns:a16="http://schemas.microsoft.com/office/drawing/2014/main" id="{494765F8-40DE-4379-B87D-853CCD9E759A}"/>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DailySchedule" displayName="DailySchedule" ref="E3:F75" headerRowCount="0" totalsRowShown="0">
  <tableColumns count="2">
    <tableColumn id="1" xr3:uid="{00000000-0010-0000-0000-000001000000}" name="Time" headerRowDxfId="8" dataDxfId="7">
      <calculatedColumnFormula>'Intervalos de tiempo'!E3</calculatedColumnFormula>
    </tableColumn>
    <tableColumn id="2" xr3:uid="{00000000-0010-0000-0000-000002000000}" name="Description" headerRowDxfId="6" dataDxfId="5">
      <calculatedColumnFormula>IFERROR(INDEX(EventScheduler[],MATCH(DATEVALUE(DateVal)&amp;DailySchedule[[#This Row],[Time]],LookUpDateAndTime,0),3),"")</calculatedColumnFormula>
    </tableColumn>
  </tableColumns>
  <tableStyleInfo name="Programación diaria" showFirstColumn="0" showLastColumn="0" showRowStripes="1" showColumnStripes="0"/>
  <extLst>
    <ext xmlns:x14="http://schemas.microsoft.com/office/spreadsheetml/2009/9/main" uri="{504A1905-F514-4f6f-8877-14C23A59335A}">
      <x14:table altTextSummary="Programación diaria que incluye el evento para el intervalo de tiempo específico, como se menciona en la hoja Programador de event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EventScheduler" displayName="EventScheduler" ref="E2:H15" totalsRowShown="0" headerRowDxfId="4" dataDxfId="3">
  <autoFilter ref="E2:H15" xr:uid="{00000000-0009-0000-0100-000003000000}"/>
  <tableColumns count="4">
    <tableColumn id="1" xr3:uid="{00000000-0010-0000-0100-000001000000}" name="FECHA" dataCellStyle="Table_Date"/>
    <tableColumn id="2" xr3:uid="{00000000-0010-0000-0100-000002000000}" name="HORA"/>
    <tableColumn id="3" xr3:uid="{00000000-0010-0000-0100-000003000000}" name="DESCRIPCIÓN" dataCellStyle="Table_Details"/>
    <tableColumn id="4" xr3:uid="{00000000-0010-0000-0100-000004000000}" name="VALOR ÚNICO (CALCULADO)" dataDxfId="2">
      <calculatedColumnFormula>EventScheduler[[#This Row],[FECHA]]&amp;"|"&amp;COUNTIF($E$3:E3,E3)</calculatedColumnFormula>
    </tableColumn>
  </tableColumns>
  <tableStyleInfo name="Intervalos de tiempo" showFirstColumn="0" showLastColumn="0" showRowStripes="1" showColumnStripes="0"/>
  <extLst>
    <ext xmlns:x14="http://schemas.microsoft.com/office/spreadsheetml/2009/9/main" uri="{504A1905-F514-4f6f-8877-14C23A59335A}">
      <x14:table altTextSummary="En esta tabla se muestra la fecha, la hora y la descripción de los evento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Hora" displayName="Hora" ref="E2:E75" totalsRowShown="0" headerRowCellStyle="Event_Header" dataCellStyle="Hora">
  <autoFilter ref="E2:E75" xr:uid="{00000000-0009-0000-0100-000001000000}"/>
  <tableColumns count="1">
    <tableColumn id="1" xr3:uid="{00000000-0010-0000-0200-000001000000}" name="Hora" dataCellStyle="Hora">
      <calculatedColumnFormula>IFERROR(IF($E2+Increment&gt;EndTime,"",$E2+Increment),"")</calculatedColumnFormula>
    </tableColumn>
  </tableColumns>
  <tableStyleInfo name="Intervalos de tiempo" showFirstColumn="0" showLastColumn="0" showRowStripes="1" showColumnStripes="0"/>
  <extLst>
    <ext xmlns:x14="http://schemas.microsoft.com/office/spreadsheetml/2009/9/main" uri="{504A1905-F514-4f6f-8877-14C23A59335A}">
      <x14:table altTextSummary="Lista de intervalos de tiempo que aparecen en la hoja Programación diaria"/>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75"/>
  <sheetViews>
    <sheetView showGridLines="0" tabSelected="1" zoomScale="85" zoomScaleNormal="85" workbookViewId="0"/>
  </sheetViews>
  <sheetFormatPr baseColWidth="10" defaultColWidth="9.140625" defaultRowHeight="15" x14ac:dyDescent="0.25"/>
  <cols>
    <col min="1" max="1" width="2.7109375" customWidth="1"/>
    <col min="2" max="2" width="21.140625" customWidth="1"/>
    <col min="3" max="3" width="16.7109375" customWidth="1"/>
    <col min="4" max="4" width="2.7109375" customWidth="1"/>
    <col min="5" max="5" width="12.42578125" customWidth="1"/>
    <col min="6" max="6" width="31" customWidth="1"/>
    <col min="7" max="7" width="2.7109375" customWidth="1"/>
    <col min="8" max="8" width="17.7109375" customWidth="1"/>
    <col min="9" max="9" width="12.85546875" customWidth="1"/>
    <col min="10" max="10" width="20.42578125" customWidth="1"/>
    <col min="11" max="11" width="2.7109375" customWidth="1"/>
    <col min="12" max="12" width="3.28515625" customWidth="1"/>
    <col min="13" max="13" width="57.7109375" customWidth="1"/>
    <col min="14" max="14" width="2.7109375" customWidth="1"/>
  </cols>
  <sheetData>
    <row r="1" spans="1:13" ht="39.950000000000003" customHeight="1" x14ac:dyDescent="0.25">
      <c r="A1" s="49"/>
      <c r="B1" s="26" t="s">
        <v>0</v>
      </c>
    </row>
    <row r="2" spans="1:13" ht="27.95" customHeight="1" x14ac:dyDescent="0.25">
      <c r="B2" s="43">
        <f ca="1">IFERROR(DAY(DateVal),"")</f>
        <v>30</v>
      </c>
      <c r="C2" s="43"/>
      <c r="E2" s="19" t="s">
        <v>10</v>
      </c>
      <c r="F2" s="36" t="str">
        <f ca="1">IFERROR(UPPER(TEXT(DATE(ReportYear,MonthNumber,ReportDay),"d mmmm, aaaa")),"")</f>
        <v>30 MAYO, 2017</v>
      </c>
      <c r="H2" s="11" t="s">
        <v>11</v>
      </c>
      <c r="I2" s="11"/>
      <c r="J2" s="11"/>
      <c r="L2" s="12" t="s">
        <v>12</v>
      </c>
      <c r="M2" s="12"/>
    </row>
    <row r="3" spans="1:13" ht="15" customHeight="1" x14ac:dyDescent="0.25">
      <c r="B3" s="43"/>
      <c r="C3" s="43"/>
      <c r="E3" s="16">
        <f>'Intervalos de tiempo'!E3</f>
        <v>0.25</v>
      </c>
      <c r="F3" s="10" t="str">
        <f ca="1">IFERROR(INDEX(EventScheduler[],MATCH(DATEVALUE(DateVal)&amp;DailySchedule[[#This Row],[Time]],LookUpDateAndTime,0),3),"")</f>
        <v>Despertarse</v>
      </c>
      <c r="H3" s="24" t="str">
        <f ca="1">IFERROR(TEXT(DATEVALUE(DateVal)+1,"dddd"),"")</f>
        <v>miércoles</v>
      </c>
      <c r="I3" s="37">
        <f ca="1">IFERROR(INDEX(EventScheduler[],MATCH($H$6&amp;"|"&amp;ROW(A1),EventScheduler[VALOR ÚNICO (CALCULADO)],0),2),"")</f>
        <v>0.27083333333333331</v>
      </c>
      <c r="J3" s="32" t="str">
        <f ca="1">IFERROR(INDEX(EventScheduler[],MATCH($H$6&amp;"|"&amp;ROW(A1),EventScheduler[VALOR ÚNICO (CALCULADO)],0),3),"")</f>
        <v>Desayuno</v>
      </c>
      <c r="L3" s="29"/>
      <c r="M3" s="41" t="s">
        <v>13</v>
      </c>
    </row>
    <row r="4" spans="1:13" ht="15" customHeight="1" x14ac:dyDescent="0.25">
      <c r="B4" s="43"/>
      <c r="C4" s="43"/>
      <c r="E4" s="16">
        <f>'Intervalos de tiempo'!E4</f>
        <v>0.26041666666666669</v>
      </c>
      <c r="F4" s="10" t="str">
        <f ca="1">IFERROR(INDEX(EventScheduler[],MATCH(DATEVALUE(DateVal)&amp;DailySchedule[[#This Row],[Time]],LookUpDateAndTime,0),3),"")</f>
        <v/>
      </c>
      <c r="H4" s="40" t="str">
        <f ca="1">IFERROR(TEXT(DATEVALUE(DateVal)+1,"d"),"")</f>
        <v>31</v>
      </c>
      <c r="I4" s="37">
        <f ca="1">IFERROR(INDEX(EventScheduler[],MATCH($H$6&amp;"|"&amp;ROW(A2),EventScheduler[VALOR ÚNICO (CALCULADO)],0),2),"")</f>
        <v>0.3125</v>
      </c>
      <c r="J4" s="32" t="str">
        <f ca="1">IFERROR(INDEX(EventScheduler[],MATCH($H$6&amp;"|"&amp;ROW(A2),EventScheduler[VALOR ÚNICO (CALCULADO)],0),3),"")</f>
        <v>Ir al trabajo</v>
      </c>
      <c r="L4" s="22"/>
      <c r="M4" s="41"/>
    </row>
    <row r="5" spans="1:13" ht="15" customHeight="1" x14ac:dyDescent="0.25">
      <c r="B5" s="43"/>
      <c r="C5" s="43"/>
      <c r="E5" s="16">
        <f>'Intervalos de tiempo'!E5</f>
        <v>0.27083333333333337</v>
      </c>
      <c r="F5" s="10" t="str">
        <f ca="1">IFERROR(INDEX(EventScheduler[],MATCH(DATEVALUE(DateVal)&amp;DailySchedule[[#This Row],[Time]],LookUpDateAndTime,0),3),"")</f>
        <v>Ducha</v>
      </c>
      <c r="H5" s="40"/>
      <c r="I5" s="37" t="str">
        <f ca="1">IFERROR(INDEX(EventScheduler[],MATCH($H$6&amp;"|"&amp;ROW(A3),EventScheduler[VALOR ÚNICO (CALCULADO)],0),2),"")</f>
        <v/>
      </c>
      <c r="J5" s="32" t="str">
        <f ca="1">IFERROR(INDEX(EventScheduler[],MATCH($H$6&amp;"|"&amp;ROW(A3),EventScheduler[VALOR ÚNICO (CALCULADO)],0),3),"")</f>
        <v/>
      </c>
      <c r="L5" s="30"/>
      <c r="M5" s="41"/>
    </row>
    <row r="6" spans="1:13" ht="15" customHeight="1" x14ac:dyDescent="0.25">
      <c r="B6" s="43"/>
      <c r="C6" s="43"/>
      <c r="E6" s="16">
        <f>'Intervalos de tiempo'!E6</f>
        <v>0.28125000000000006</v>
      </c>
      <c r="F6" s="10" t="str">
        <f ca="1">IFERROR(INDEX(EventScheduler[],MATCH(DATEVALUE(DateVal)&amp;DailySchedule[[#This Row],[Time]],LookUpDateAndTime,0),3),"")</f>
        <v/>
      </c>
      <c r="H6" s="3">
        <f ca="1">IFERROR(DateVal+1,"")</f>
        <v>42886</v>
      </c>
      <c r="I6" s="37" t="str">
        <f ca="1">IFERROR(INDEX(EventScheduler[],MATCH($H$6&amp;"|"&amp;ROW(A4),EventScheduler[VALOR ÚNICO (CALCULADO)],0),2),"")</f>
        <v/>
      </c>
      <c r="J6" s="32" t="str">
        <f ca="1">IFERROR(INDEX(EventScheduler[],MATCH($H$6&amp;"|"&amp;ROW(A4),EventScheduler[VALOR ÚNICO (CALCULADO)],0),3),"")</f>
        <v/>
      </c>
      <c r="L6" s="28"/>
      <c r="M6" s="41" t="s">
        <v>14</v>
      </c>
    </row>
    <row r="7" spans="1:13" ht="15" customHeight="1" x14ac:dyDescent="0.25">
      <c r="B7" s="45" t="str">
        <f ca="1">IFERROR(TEXT(DateVal,"dddd"),"")</f>
        <v>martes</v>
      </c>
      <c r="C7" s="45"/>
      <c r="E7" s="16">
        <f>'Intervalos de tiempo'!E7</f>
        <v>0.29166666666666674</v>
      </c>
      <c r="F7" s="10" t="str">
        <f ca="1">IFERROR(INDEX(EventScheduler[],MATCH(DATEVALUE(DateVal)&amp;DailySchedule[[#This Row],[Time]],LookUpDateAndTime,0),3),"")</f>
        <v/>
      </c>
      <c r="H7" s="1"/>
      <c r="I7" s="37" t="str">
        <f ca="1">IFERROR(INDEX(EventScheduler[],MATCH($H$6&amp;"|"&amp;ROW(A5),EventScheduler[VALOR ÚNICO (CALCULADO)],0),2),"")</f>
        <v/>
      </c>
      <c r="J7" s="32" t="str">
        <f ca="1">IFERROR(INDEX(EventScheduler[],MATCH($H$6&amp;"|"&amp;ROW(A5),EventScheduler[VALOR ÚNICO (CALCULADO)],0),3),"")</f>
        <v/>
      </c>
      <c r="L7" s="22"/>
      <c r="M7" s="41"/>
    </row>
    <row r="8" spans="1:13" ht="15" customHeight="1" x14ac:dyDescent="0.25">
      <c r="B8" s="45"/>
      <c r="C8" s="45"/>
      <c r="E8" s="16">
        <f>'Intervalos de tiempo'!E8</f>
        <v>0.30208333333333343</v>
      </c>
      <c r="F8" s="10" t="str">
        <f ca="1">IFERROR(INDEX(EventScheduler[],MATCH(DATEVALUE(DateVal)&amp;DailySchedule[[#This Row],[Time]],LookUpDateAndTime,0),3),"")</f>
        <v/>
      </c>
      <c r="H8" s="2"/>
      <c r="I8" s="38" t="str">
        <f ca="1">IFERROR(INDEX(EventScheduler[],MATCH($H$6&amp;"|"&amp;ROW(A6),EventScheduler[VALOR ÚNICO (CALCULADO)],0),2),"")</f>
        <v/>
      </c>
      <c r="J8" s="32" t="str">
        <f ca="1">IFERROR(INDEX(EventScheduler[],MATCH($H$6&amp;"|"&amp;ROW(A6),EventScheduler[VALOR ÚNICO (CALCULADO)],0),3),"")</f>
        <v/>
      </c>
      <c r="L8" s="30"/>
      <c r="M8" s="41"/>
    </row>
    <row r="9" spans="1:13" ht="15" customHeight="1" x14ac:dyDescent="0.25">
      <c r="B9" s="45"/>
      <c r="C9" s="45"/>
      <c r="E9" s="16">
        <f>'Intervalos de tiempo'!E9</f>
        <v>0.31250000000000011</v>
      </c>
      <c r="F9" s="10" t="str">
        <f ca="1">IFERROR(INDEX(EventScheduler[],MATCH(DATEVALUE(DateVal)&amp;DailySchedule[[#This Row],[Time]],LookUpDateAndTime,0),3),"")</f>
        <v>Ir al trabajo</v>
      </c>
      <c r="H9" s="24" t="str">
        <f ca="1">IFERROR(TEXT(DATEVALUE(DateVal)+2,"dddd"),"")</f>
        <v>jueves</v>
      </c>
      <c r="I9" s="37" t="str">
        <f ca="1">IFERROR(INDEX(EventScheduler[],MATCH($H$12&amp;"|"&amp;ROW(A1),EventScheduler[VALOR ÚNICO (CALCULADO)],0),2),"")</f>
        <v/>
      </c>
      <c r="J9" s="33" t="str">
        <f ca="1">IFERROR(INDEX(EventScheduler[],MATCH($H$12&amp;"|"&amp;ROW(A1),EventScheduler[VALOR ÚNICO (CALCULADO)],0),3),"")</f>
        <v/>
      </c>
      <c r="L9" s="28"/>
      <c r="M9" s="41"/>
    </row>
    <row r="10" spans="1:13" ht="15" customHeight="1" x14ac:dyDescent="0.25">
      <c r="E10" s="16">
        <f>'Intervalos de tiempo'!E10</f>
        <v>0.3229166666666668</v>
      </c>
      <c r="F10" s="10" t="str">
        <f ca="1">IFERROR(INDEX(EventScheduler[],MATCH(DATEVALUE(DateVal)&amp;DailySchedule[[#This Row],[Time]],LookUpDateAndTime,0),3),"")</f>
        <v/>
      </c>
      <c r="H10" s="40" t="str">
        <f ca="1">IFERROR(TEXT(DATEVALUE(DateVal)+2,"d"),"")</f>
        <v>1</v>
      </c>
      <c r="I10" s="37" t="str">
        <f ca="1">IFERROR(INDEX(EventScheduler[],MATCH($H$12&amp;"|"&amp;ROW(A2),EventScheduler[VALOR ÚNICO (CALCULADO)],0),2),"")</f>
        <v/>
      </c>
      <c r="J10" s="32" t="str">
        <f ca="1">IFERROR(INDEX(EventScheduler[],MATCH($H$12&amp;"|"&amp;ROW(A2),EventScheduler[VALOR ÚNICO (CALCULADO)],0),3),"")</f>
        <v/>
      </c>
      <c r="L10" s="22"/>
      <c r="M10" s="41"/>
    </row>
    <row r="11" spans="1:13" ht="15" customHeight="1" x14ac:dyDescent="0.25">
      <c r="B11" s="44" t="s">
        <v>1</v>
      </c>
      <c r="C11" s="44"/>
      <c r="E11" s="16">
        <f>'Intervalos de tiempo'!E11</f>
        <v>0.33333333333333348</v>
      </c>
      <c r="F11" s="10" t="str">
        <f ca="1">IFERROR(INDEX(EventScheduler[],MATCH(DATEVALUE(DateVal)&amp;DailySchedule[[#This Row],[Time]],LookUpDateAndTime,0),3),"")</f>
        <v>Comenzar el turno</v>
      </c>
      <c r="H11" s="40"/>
      <c r="I11" s="37" t="str">
        <f ca="1">IFERROR(INDEX(EventScheduler[],MATCH($H$12&amp;"|"&amp;ROW(A3),EventScheduler[VALOR ÚNICO (CALCULADO)],0),2),"")</f>
        <v/>
      </c>
      <c r="J11" s="32" t="str">
        <f ca="1">IFERROR(INDEX(EventScheduler[],MATCH($H$12&amp;"|"&amp;ROW(A3),EventScheduler[VALOR ÚNICO (CALCULADO)],0),3),"")</f>
        <v/>
      </c>
      <c r="L11" s="30"/>
      <c r="M11" s="41"/>
    </row>
    <row r="12" spans="1:13" ht="15" customHeight="1" x14ac:dyDescent="0.25">
      <c r="E12" s="16">
        <f>'Intervalos de tiempo'!E12</f>
        <v>0.34375000000000017</v>
      </c>
      <c r="F12" s="10" t="str">
        <f ca="1">IFERROR(INDEX(EventScheduler[],MATCH(DATEVALUE(DateVal)&amp;DailySchedule[[#This Row],[Time]],LookUpDateAndTime,0),3),"")</f>
        <v/>
      </c>
      <c r="H12" s="3">
        <f ca="1">IFERROR(DateVal+2,"")</f>
        <v>42887</v>
      </c>
      <c r="I12" s="37" t="str">
        <f ca="1">IFERROR(INDEX(EventScheduler[],MATCH($H$12&amp;"|"&amp;ROW(A4),EventScheduler[VALOR ÚNICO (CALCULADO)],0),2),"")</f>
        <v/>
      </c>
      <c r="J12" s="32" t="str">
        <f ca="1">IFERROR(INDEX(EventScheduler[],MATCH($H$12&amp;"|"&amp;ROW(A4),EventScheduler[VALOR ÚNICO (CALCULADO)],0),3),"")</f>
        <v/>
      </c>
      <c r="L12" s="28"/>
      <c r="M12" s="41"/>
    </row>
    <row r="13" spans="1:13" ht="15" customHeight="1" x14ac:dyDescent="0.25">
      <c r="B13" s="21" t="s">
        <v>2</v>
      </c>
      <c r="C13" s="20"/>
      <c r="E13" s="16">
        <f>'Intervalos de tiempo'!E13</f>
        <v>0.35416666666666685</v>
      </c>
      <c r="F13" s="10" t="str">
        <f ca="1">IFERROR(INDEX(EventScheduler[],MATCH(DATEVALUE(DateVal)&amp;DailySchedule[[#This Row],[Time]],LookUpDateAndTime,0),3),"")</f>
        <v/>
      </c>
      <c r="H13" s="1"/>
      <c r="I13" s="37" t="str">
        <f ca="1">IFERROR(INDEX(EventScheduler[],MATCH($H$12&amp;"|"&amp;ROW(A5),EventScheduler[VALOR ÚNICO (CALCULADO)],0),2),"")</f>
        <v/>
      </c>
      <c r="J13" s="32" t="str">
        <f ca="1">IFERROR(INDEX(EventScheduler[],MATCH($H$12&amp;"|"&amp;ROW(A5),EventScheduler[VALOR ÚNICO (CALCULADO)],0),3),"")</f>
        <v/>
      </c>
      <c r="L13" s="22"/>
      <c r="M13" s="41"/>
    </row>
    <row r="14" spans="1:13" ht="15" customHeight="1" x14ac:dyDescent="0.25">
      <c r="B14" s="5"/>
      <c r="E14" s="16">
        <f>'Intervalos de tiempo'!E14</f>
        <v>0.36458333333333354</v>
      </c>
      <c r="F14" s="10" t="str">
        <f ca="1">IFERROR(INDEX(EventScheduler[],MATCH(DATEVALUE(DateVal)&amp;DailySchedule[[#This Row],[Time]],LookUpDateAndTime,0),3),"")</f>
        <v/>
      </c>
      <c r="H14" s="2"/>
      <c r="I14" s="37" t="str">
        <f ca="1">IFERROR(INDEX(EventScheduler[],MATCH($H$12&amp;"|"&amp;ROW(A6),EventScheduler[VALOR ÚNICO (CALCULADO)],0),2),"")</f>
        <v/>
      </c>
      <c r="J14" s="34" t="str">
        <f ca="1">IFERROR(INDEX(EventScheduler[],MATCH($H$12&amp;"|"&amp;ROW(A6),EventScheduler[VALOR ÚNICO (CALCULADO)],0),3),"")</f>
        <v/>
      </c>
      <c r="L14" s="30"/>
      <c r="M14" s="41"/>
    </row>
    <row r="15" spans="1:13" ht="15" customHeight="1" x14ac:dyDescent="0.25">
      <c r="B15" s="21" t="s">
        <v>3</v>
      </c>
      <c r="C15" s="20"/>
      <c r="E15" s="16">
        <f>'Intervalos de tiempo'!E15</f>
        <v>0.37500000000000022</v>
      </c>
      <c r="F15" s="10" t="str">
        <f ca="1">IFERROR(INDEX(EventScheduler[],MATCH(DATEVALUE(DateVal)&amp;DailySchedule[[#This Row],[Time]],LookUpDateAndTime,0),3),"")</f>
        <v/>
      </c>
      <c r="H15" s="24" t="str">
        <f ca="1">IFERROR(TEXT(DATEVALUE(DateVal)+3,"dddd"),"")</f>
        <v>viernes</v>
      </c>
      <c r="I15" s="39" t="str">
        <f ca="1">IFERROR(INDEX(EventScheduler[],MATCH($H$18&amp;"|"&amp;ROW(A1),EventScheduler[VALOR ÚNICO (CALCULADO)],0),2),"")</f>
        <v/>
      </c>
      <c r="J15" s="32" t="str">
        <f ca="1">IFERROR(INDEX(EventScheduler[],MATCH($H$18&amp;"|"&amp;ROW(A1),EventScheduler[VALOR ÚNICO (CALCULADO)],0),3),"")</f>
        <v/>
      </c>
      <c r="L15" s="28"/>
      <c r="M15" s="41"/>
    </row>
    <row r="16" spans="1:13" ht="15" customHeight="1" x14ac:dyDescent="0.25">
      <c r="B16" s="5"/>
      <c r="C16" s="4"/>
      <c r="E16" s="16">
        <f>'Intervalos de tiempo'!E16</f>
        <v>0.38541666666666691</v>
      </c>
      <c r="F16" s="10" t="str">
        <f ca="1">IFERROR(INDEX(EventScheduler[],MATCH(DATEVALUE(DateVal)&amp;DailySchedule[[#This Row],[Time]],LookUpDateAndTime,0),3),"")</f>
        <v/>
      </c>
      <c r="H16" s="40" t="str">
        <f ca="1">IFERROR(TEXT(DATEVALUE(DateVal)+3,"d"),"")</f>
        <v>2</v>
      </c>
      <c r="I16" s="37" t="str">
        <f ca="1">IFERROR(INDEX(EventScheduler[],MATCH($H$18&amp;"|"&amp;ROW(A2),EventScheduler[VALOR ÚNICO (CALCULADO)],0),2),"")</f>
        <v/>
      </c>
      <c r="J16" s="32" t="str">
        <f ca="1">IFERROR(INDEX(EventScheduler[],MATCH($H$18&amp;"|"&amp;ROW(A2),EventScheduler[VALOR ÚNICO (CALCULADO)],0),3),"")</f>
        <v/>
      </c>
      <c r="L16" s="22"/>
      <c r="M16" s="41"/>
    </row>
    <row r="17" spans="2:13" ht="15" customHeight="1" x14ac:dyDescent="0.25">
      <c r="B17" s="21" t="s">
        <v>4</v>
      </c>
      <c r="C17" s="20"/>
      <c r="E17" s="16">
        <f>'Intervalos de tiempo'!E17</f>
        <v>0.39583333333333359</v>
      </c>
      <c r="F17" s="10" t="str">
        <f ca="1">IFERROR(INDEX(EventScheduler[],MATCH(DATEVALUE(DateVal)&amp;DailySchedule[[#This Row],[Time]],LookUpDateAndTime,0),3),"")</f>
        <v/>
      </c>
      <c r="H17" s="40"/>
      <c r="I17" s="37" t="str">
        <f ca="1">IFERROR(INDEX(EventScheduler[],MATCH($H$18&amp;"|"&amp;ROW(A3),EventScheduler[VALOR ÚNICO (CALCULADO)],0),2),"")</f>
        <v/>
      </c>
      <c r="J17" s="32" t="str">
        <f ca="1">IFERROR(INDEX(EventScheduler[],MATCH($H$18&amp;"|"&amp;ROW(A3),EventScheduler[VALOR ÚNICO (CALCULADO)],0),3),"")</f>
        <v/>
      </c>
      <c r="L17" s="30"/>
      <c r="M17" s="41"/>
    </row>
    <row r="18" spans="2:13" ht="15" customHeight="1" x14ac:dyDescent="0.25">
      <c r="E18" s="16">
        <f>'Intervalos de tiempo'!E18</f>
        <v>0.40625000000000028</v>
      </c>
      <c r="F18" s="10" t="str">
        <f ca="1">IFERROR(INDEX(EventScheduler[],MATCH(DATEVALUE(DateVal)&amp;DailySchedule[[#This Row],[Time]],LookUpDateAndTime,0),3),"")</f>
        <v/>
      </c>
      <c r="H18" s="3">
        <f ca="1">IFERROR(DateVal+3,"")</f>
        <v>42888</v>
      </c>
      <c r="I18" s="37" t="str">
        <f ca="1">IFERROR(INDEX(EventScheduler[],MATCH($H$18&amp;"|"&amp;ROW(A4),EventScheduler[VALOR ÚNICO (CALCULADO)],0),2),"")</f>
        <v/>
      </c>
      <c r="J18" s="32" t="str">
        <f ca="1">IFERROR(INDEX(EventScheduler[],MATCH($H$18&amp;"|"&amp;ROW(A4),EventScheduler[VALOR ÚNICO (CALCULADO)],0),3),"")</f>
        <v/>
      </c>
      <c r="L18" s="28"/>
      <c r="M18" s="41"/>
    </row>
    <row r="19" spans="2:13" ht="15" customHeight="1" x14ac:dyDescent="0.25">
      <c r="B19" s="44" t="s">
        <v>5</v>
      </c>
      <c r="C19" s="44"/>
      <c r="E19" s="16">
        <f>'Intervalos de tiempo'!E19</f>
        <v>0.41666666666666696</v>
      </c>
      <c r="F19" s="10" t="str">
        <f ca="1">IFERROR(INDEX(EventScheduler[],MATCH(DATEVALUE(DateVal)&amp;DailySchedule[[#This Row],[Time]],LookUpDateAndTime,0),3),"")</f>
        <v>Descanso</v>
      </c>
      <c r="H19" s="1"/>
      <c r="I19" s="37" t="str">
        <f ca="1">IFERROR(INDEX(EventScheduler[],MATCH($H$18&amp;"|"&amp;ROW(A5),EventScheduler[VALOR ÚNICO (CALCULADO)],0),2),"")</f>
        <v/>
      </c>
      <c r="J19" s="32" t="str">
        <f ca="1">IFERROR(INDEX(EventScheduler[],MATCH($H$18&amp;"|"&amp;ROW(A5),EventScheduler[VALOR ÚNICO (CALCULADO)],0),3),"")</f>
        <v/>
      </c>
      <c r="L19" s="22"/>
      <c r="M19" s="41"/>
    </row>
    <row r="20" spans="2:13" ht="15" customHeight="1" x14ac:dyDescent="0.25">
      <c r="E20" s="16">
        <f>'Intervalos de tiempo'!E20</f>
        <v>0.42708333333333365</v>
      </c>
      <c r="F20" s="10" t="str">
        <f ca="1">IFERROR(INDEX(EventScheduler[],MATCH(DATEVALUE(DateVal)&amp;DailySchedule[[#This Row],[Time]],LookUpDateAndTime,0),3),"")</f>
        <v/>
      </c>
      <c r="H20" s="2"/>
      <c r="I20" s="38" t="str">
        <f ca="1">IFERROR(INDEX(EventScheduler[],MATCH($H$18&amp;"|"&amp;ROW(A6),EventScheduler[VALOR ÚNICO (CALCULADO)],0),2),"")</f>
        <v/>
      </c>
      <c r="J20" s="32" t="str">
        <f ca="1">IFERROR(INDEX(EventScheduler[],MATCH($H$18&amp;"|"&amp;ROW(A6),EventScheduler[VALOR ÚNICO (CALCULADO)],0),3),"")</f>
        <v/>
      </c>
      <c r="L20" s="30"/>
      <c r="M20" s="41"/>
    </row>
    <row r="21" spans="2:13" ht="15" customHeight="1" x14ac:dyDescent="0.25">
      <c r="B21" s="31" t="s">
        <v>6</v>
      </c>
      <c r="E21" s="16">
        <f>'Intervalos de tiempo'!E21</f>
        <v>0.43750000000000033</v>
      </c>
      <c r="F21" s="10" t="str">
        <f ca="1">IFERROR(INDEX(EventScheduler[],MATCH(DATEVALUE(DateVal)&amp;DailySchedule[[#This Row],[Time]],LookUpDateAndTime,0),3),"")</f>
        <v/>
      </c>
      <c r="H21" s="24" t="str">
        <f ca="1">IFERROR(TEXT(DATEVALUE(DateVal)+4,"dddd"),"")</f>
        <v>sábado</v>
      </c>
      <c r="I21" s="37" t="str">
        <f ca="1">IFERROR(INDEX(EventScheduler[],MATCH($H$24&amp;"|"&amp;ROW(A1),EventScheduler[VALOR ÚNICO (CALCULADO)],0),2),"")</f>
        <v/>
      </c>
      <c r="J21" s="33" t="str">
        <f ca="1">IFERROR(INDEX(EventScheduler[],MATCH($H$24&amp;"|"&amp;ROW(A1),EventScheduler[VALOR ÚNICO (CALCULADO)],0),3),"")</f>
        <v/>
      </c>
      <c r="L21" s="28"/>
      <c r="M21" s="41"/>
    </row>
    <row r="22" spans="2:13" ht="15" customHeight="1" x14ac:dyDescent="0.25">
      <c r="E22" s="16">
        <f>'Intervalos de tiempo'!E22</f>
        <v>0.44791666666666702</v>
      </c>
      <c r="F22" s="10" t="str">
        <f ca="1">IFERROR(INDEX(EventScheduler[],MATCH(DATEVALUE(DateVal)&amp;DailySchedule[[#This Row],[Time]],LookUpDateAndTime,0),3),"")</f>
        <v/>
      </c>
      <c r="H22" s="40" t="str">
        <f ca="1">IFERROR(TEXT(DATEVALUE(DateVal)+4,"d"),"")</f>
        <v>3</v>
      </c>
      <c r="I22" s="37" t="str">
        <f ca="1">IFERROR(INDEX(EventScheduler[],MATCH($H$24&amp;"|"&amp;ROW(A2),EventScheduler[VALOR ÚNICO (CALCULADO)],0),2),"")</f>
        <v/>
      </c>
      <c r="J22" s="32" t="str">
        <f ca="1">IFERROR(INDEX(EventScheduler[],MATCH($H$24&amp;"|"&amp;ROW(A2),EventScheduler[VALOR ÚNICO (CALCULADO)],0),3),"")</f>
        <v/>
      </c>
      <c r="L22" s="22"/>
      <c r="M22" s="41"/>
    </row>
    <row r="23" spans="2:13" ht="15" customHeight="1" x14ac:dyDescent="0.25">
      <c r="B23" s="31" t="s">
        <v>7</v>
      </c>
      <c r="E23" s="16">
        <f>'Intervalos de tiempo'!E23</f>
        <v>0.4583333333333337</v>
      </c>
      <c r="F23" s="10" t="str">
        <f ca="1">IFERROR(INDEX(EventScheduler[],MATCH(DATEVALUE(DateVal)&amp;DailySchedule[[#This Row],[Time]],LookUpDateAndTime,0),3),"")</f>
        <v/>
      </c>
      <c r="H23" s="40"/>
      <c r="I23" s="37" t="str">
        <f ca="1">IFERROR(INDEX(EventScheduler[],MATCH($H$24&amp;"|"&amp;ROW(A3),EventScheduler[VALOR ÚNICO (CALCULADO)],0),2),"")</f>
        <v/>
      </c>
      <c r="J23" s="32" t="str">
        <f ca="1">IFERROR(INDEX(EventScheduler[],MATCH($H$24&amp;"|"&amp;ROW(A3),EventScheduler[VALOR ÚNICO (CALCULADO)],0),3),"")</f>
        <v/>
      </c>
      <c r="L23" s="30"/>
      <c r="M23" s="41"/>
    </row>
    <row r="24" spans="2:13" ht="15" customHeight="1" x14ac:dyDescent="0.25">
      <c r="E24" s="16">
        <f>'Intervalos de tiempo'!E24</f>
        <v>0.46875000000000039</v>
      </c>
      <c r="F24" s="10" t="str">
        <f ca="1">IFERROR(INDEX(EventScheduler[],MATCH(DATEVALUE(DateVal)&amp;DailySchedule[[#This Row],[Time]],LookUpDateAndTime,0),3),"")</f>
        <v/>
      </c>
      <c r="H24" s="3">
        <f ca="1">IFERROR(DateVal+4,"")</f>
        <v>42889</v>
      </c>
      <c r="I24" s="37" t="str">
        <f ca="1">IFERROR(INDEX(EventScheduler[],MATCH($H$24&amp;"|"&amp;ROW(A4),EventScheduler[VALOR ÚNICO (CALCULADO)],0),2),"")</f>
        <v/>
      </c>
      <c r="J24" s="32" t="str">
        <f ca="1">IFERROR(INDEX(EventScheduler[],MATCH($H$24&amp;"|"&amp;ROW(A4),EventScheduler[VALOR ÚNICO (CALCULADO)],0),3),"")</f>
        <v/>
      </c>
      <c r="L24" s="28"/>
      <c r="M24" s="41"/>
    </row>
    <row r="25" spans="2:13" ht="15" customHeight="1" x14ac:dyDescent="0.25">
      <c r="B25" s="13" t="s">
        <v>8</v>
      </c>
      <c r="C25" s="14"/>
      <c r="E25" s="16">
        <f>'Intervalos de tiempo'!E25</f>
        <v>0.47916666666666707</v>
      </c>
      <c r="F25" s="10" t="str">
        <f ca="1">IFERROR(INDEX(EventScheduler[],MATCH(DATEVALUE(DateVal)&amp;DailySchedule[[#This Row],[Time]],LookUpDateAndTime,0),3),"")</f>
        <v/>
      </c>
      <c r="H25" s="2"/>
      <c r="I25" s="37" t="str">
        <f ca="1">IFERROR(INDEX(EventScheduler[],MATCH($H$24&amp;"|"&amp;ROW(A5),EventScheduler[VALOR ÚNICO (CALCULADO)],0),2),"")</f>
        <v/>
      </c>
      <c r="J25" s="34" t="str">
        <f ca="1">IFERROR(INDEX(EventScheduler[],MATCH($H$24&amp;"|"&amp;ROW(A5),EventScheduler[VALOR ÚNICO (CALCULADO)],0),3),"")</f>
        <v/>
      </c>
      <c r="L25" s="22"/>
      <c r="M25" s="41"/>
    </row>
    <row r="26" spans="2:13" ht="15" customHeight="1" x14ac:dyDescent="0.25">
      <c r="B26" s="42" t="s">
        <v>9</v>
      </c>
      <c r="C26" s="42"/>
      <c r="E26" s="16">
        <f>'Intervalos de tiempo'!E26</f>
        <v>0.48958333333333376</v>
      </c>
      <c r="F26" s="10" t="str">
        <f ca="1">IFERROR(INDEX(EventScheduler[],MATCH(DATEVALUE(DateVal)&amp;DailySchedule[[#This Row],[Time]],LookUpDateAndTime,0),3),"")</f>
        <v/>
      </c>
      <c r="H26" s="24" t="str">
        <f ca="1">IFERROR(TEXT(DATEVALUE(DateVal)+5,"dddd"),"")</f>
        <v>domingo</v>
      </c>
      <c r="I26" s="39" t="str">
        <f ca="1">IFERROR(INDEX(EventScheduler[],MATCH($H$29&amp;"|"&amp;ROW(A1),EventScheduler[VALOR ÚNICO (CALCULADO)],0),2),"")</f>
        <v/>
      </c>
      <c r="J26" s="32" t="str">
        <f ca="1">IFERROR(INDEX(EventScheduler[],MATCH($H$29&amp;"|"&amp;ROW(A1),#REF!,0),3),"")</f>
        <v/>
      </c>
      <c r="L26" s="30"/>
      <c r="M26" s="41"/>
    </row>
    <row r="27" spans="2:13" ht="15" customHeight="1" x14ac:dyDescent="0.25">
      <c r="E27" s="16">
        <f>'Intervalos de tiempo'!E27</f>
        <v>0.50000000000000044</v>
      </c>
      <c r="F27" s="10" t="str">
        <f ca="1">IFERROR(INDEX(EventScheduler[],MATCH(DATEVALUE(DateVal)&amp;DailySchedule[[#This Row],[Time]],LookUpDateAndTime,0),3),"")</f>
        <v>Comida</v>
      </c>
      <c r="H27" s="40" t="str">
        <f ca="1">IFERROR(TEXT(DATEVALUE(DateVal)+5,"d"),"")</f>
        <v>4</v>
      </c>
      <c r="I27" s="37" t="str">
        <f ca="1">IFERROR(INDEX(EventScheduler[],MATCH($H$29&amp;"|"&amp;ROW(A2),EventScheduler[VALOR ÚNICO (CALCULADO)],0),2),"")</f>
        <v/>
      </c>
      <c r="J27" s="32" t="str">
        <f ca="1">IFERROR(INDEX(EventScheduler[],MATCH($H$29&amp;"|"&amp;ROW(A2),#REF!,0),3),"")</f>
        <v/>
      </c>
      <c r="L27" s="28"/>
      <c r="M27" s="41"/>
    </row>
    <row r="28" spans="2:13" ht="15" customHeight="1" x14ac:dyDescent="0.25">
      <c r="E28" s="16">
        <f>'Intervalos de tiempo'!E28</f>
        <v>0.51041666666666707</v>
      </c>
      <c r="F28" s="10" t="str">
        <f ca="1">IFERROR(INDEX(EventScheduler[],MATCH(DATEVALUE(DateVal)&amp;DailySchedule[[#This Row],[Time]],LookUpDateAndTime,0),3),"")</f>
        <v/>
      </c>
      <c r="H28" s="40"/>
      <c r="I28" s="37" t="str">
        <f ca="1">IFERROR(INDEX(EventScheduler[],MATCH($H$29&amp;"|"&amp;ROW(A3),EventScheduler[VALOR ÚNICO (CALCULADO)],0),2),"")</f>
        <v/>
      </c>
      <c r="J28" s="32" t="str">
        <f ca="1">IFERROR(INDEX(EventScheduler[],MATCH($H$29&amp;"|"&amp;ROW(A3),#REF!,0),3),"")</f>
        <v/>
      </c>
      <c r="L28" s="22"/>
      <c r="M28" s="41"/>
    </row>
    <row r="29" spans="2:13" ht="15" customHeight="1" x14ac:dyDescent="0.25">
      <c r="E29" s="16">
        <f>'Intervalos de tiempo'!E29</f>
        <v>0.5208333333333337</v>
      </c>
      <c r="F29" s="10" t="str">
        <f ca="1">IFERROR(INDEX(EventScheduler[],MATCH(DATEVALUE(DateVal)&amp;DailySchedule[[#This Row],[Time]],LookUpDateAndTime,0),3),"")</f>
        <v/>
      </c>
      <c r="H29" s="3">
        <f ca="1">IFERROR(DateVal+5,"")</f>
        <v>42890</v>
      </c>
      <c r="I29" s="37" t="str">
        <f ca="1">IFERROR(INDEX(EventScheduler[],MATCH($H$29&amp;"|"&amp;ROW(A4),EventScheduler[VALOR ÚNICO (CALCULADO)],0),2),"")</f>
        <v/>
      </c>
      <c r="J29" s="32" t="str">
        <f ca="1">IFERROR(INDEX(EventScheduler[],MATCH($H$29&amp;"|"&amp;ROW(A4),#REF!,0),3),"")</f>
        <v/>
      </c>
      <c r="L29" s="30"/>
      <c r="M29" s="41"/>
    </row>
    <row r="30" spans="2:13" ht="15" customHeight="1" x14ac:dyDescent="0.25">
      <c r="E30" s="16">
        <f>'Intervalos de tiempo'!E30</f>
        <v>0.53125000000000033</v>
      </c>
      <c r="F30" s="10" t="str">
        <f ca="1">IFERROR(INDEX(EventScheduler[],MATCH(DATEVALUE(DateVal)&amp;DailySchedule[[#This Row],[Time]],LookUpDateAndTime,0),3),"")</f>
        <v/>
      </c>
      <c r="H30" s="2"/>
      <c r="I30" s="38" t="str">
        <f ca="1">IFERROR(INDEX(EventScheduler[],MATCH($H$29&amp;"|"&amp;ROW(A5),EventScheduler[VALOR ÚNICO (CALCULADO)],0),2),"")</f>
        <v/>
      </c>
      <c r="J30" s="32" t="str">
        <f ca="1">IFERROR(INDEX(EventScheduler[],MATCH($H$29&amp;"|"&amp;ROW(A5),#REF!,0),3),"")</f>
        <v/>
      </c>
      <c r="L30" s="28"/>
      <c r="M30" s="41"/>
    </row>
    <row r="31" spans="2:13" ht="15" customHeight="1" x14ac:dyDescent="0.25">
      <c r="E31" s="16">
        <f>'Intervalos de tiempo'!E31</f>
        <v>0.54166666666666696</v>
      </c>
      <c r="F31" s="10" t="str">
        <f ca="1">IFERROR(INDEX(EventScheduler[],MATCH(DATEVALUE(DateVal)&amp;DailySchedule[[#This Row],[Time]],LookUpDateAndTime,0),3),"")</f>
        <v/>
      </c>
      <c r="H31" s="24" t="str">
        <f ca="1">IFERROR(TEXT(DATEVALUE(DateVal)+6,"dddd"),"")</f>
        <v>lunes</v>
      </c>
      <c r="I31" s="39" t="str">
        <f ca="1">IFERROR(INDEX(EventScheduler[],MATCH($H$34&amp;"|"&amp;ROW(A1),EventScheduler[VALOR ÚNICO (CALCULADO)],0),2),"")</f>
        <v/>
      </c>
      <c r="J31" s="33" t="str">
        <f ca="1">IFERROR(INDEX(EventScheduler[],MATCH($H$34&amp;"|"&amp;ROW(A1),EventScheduler[VALOR ÚNICO (CALCULADO)],0),3),"")</f>
        <v/>
      </c>
      <c r="L31" s="22"/>
      <c r="M31" s="41"/>
    </row>
    <row r="32" spans="2:13" ht="15" customHeight="1" x14ac:dyDescent="0.25">
      <c r="E32" s="16">
        <f>'Intervalos de tiempo'!E32</f>
        <v>0.55208333333333359</v>
      </c>
      <c r="F32" s="10" t="str">
        <f ca="1">IFERROR(INDEX(EventScheduler[],MATCH(DATEVALUE(DateVal)&amp;DailySchedule[[#This Row],[Time]],LookUpDateAndTime,0),3),"")</f>
        <v/>
      </c>
      <c r="H32" s="40" t="str">
        <f ca="1">IFERROR(TEXT(DATEVALUE(DateVal)+6,"d"),"")</f>
        <v>5</v>
      </c>
      <c r="I32" s="37" t="str">
        <f ca="1">IFERROR(INDEX(EventScheduler[],MATCH($H$34&amp;"|"&amp;ROW(A2),EventScheduler[VALOR ÚNICO (CALCULADO)],0),2),"")</f>
        <v/>
      </c>
      <c r="J32" s="32" t="str">
        <f ca="1">IFERROR(INDEX(EventScheduler[],MATCH($H$34&amp;"|"&amp;ROW(A2),EventScheduler[VALOR ÚNICO (CALCULADO)],0),3),"")</f>
        <v/>
      </c>
      <c r="L32" s="30"/>
      <c r="M32" s="41"/>
    </row>
    <row r="33" spans="5:13" ht="15" customHeight="1" x14ac:dyDescent="0.25">
      <c r="E33" s="16">
        <f>'Intervalos de tiempo'!E33</f>
        <v>0.56250000000000022</v>
      </c>
      <c r="F33" s="10" t="str">
        <f ca="1">IFERROR(INDEX(EventScheduler[],MATCH(DATEVALUE(DateVal)&amp;DailySchedule[[#This Row],[Time]],LookUpDateAndTime,0),3),"")</f>
        <v>Llamada corporativa</v>
      </c>
      <c r="H33" s="40"/>
      <c r="I33" s="37" t="str">
        <f ca="1">IFERROR(INDEX(EventScheduler[],MATCH($H$34&amp;"|"&amp;ROW(A3),EventScheduler[VALOR ÚNICO (CALCULADO)],0),2),"")</f>
        <v/>
      </c>
      <c r="J33" s="32" t="str">
        <f ca="1">IFERROR(INDEX(EventScheduler[],MATCH($H$34&amp;"|"&amp;ROW(A3),EventScheduler[VALOR ÚNICO (CALCULADO)],0),3),"")</f>
        <v/>
      </c>
      <c r="L33" s="28"/>
      <c r="M33" s="41"/>
    </row>
    <row r="34" spans="5:13" ht="15" customHeight="1" x14ac:dyDescent="0.25">
      <c r="E34" s="16">
        <f>'Intervalos de tiempo'!E34</f>
        <v>0.57291666666666685</v>
      </c>
      <c r="F34" s="10" t="str">
        <f ca="1">IFERROR(INDEX(EventScheduler[],MATCH(DATEVALUE(DateVal)&amp;DailySchedule[[#This Row],[Time]],LookUpDateAndTime,0),3),"")</f>
        <v/>
      </c>
      <c r="H34" s="3">
        <f ca="1">IFERROR(DateVal+6,"")</f>
        <v>42891</v>
      </c>
      <c r="I34" s="37" t="str">
        <f ca="1">IFERROR(INDEX(EventScheduler[],MATCH($H$34&amp;"|"&amp;ROW(A4),EventScheduler[VALOR ÚNICO (CALCULADO)],0),2),"")</f>
        <v/>
      </c>
      <c r="J34" s="32" t="str">
        <f ca="1">IFERROR(INDEX(EventScheduler[],MATCH($H$34&amp;"|"&amp;ROW(A4),EventScheduler[VALOR ÚNICO (CALCULADO)],0),3),"")</f>
        <v/>
      </c>
      <c r="L34" s="22"/>
      <c r="M34" s="41"/>
    </row>
    <row r="35" spans="5:13" ht="15" customHeight="1" x14ac:dyDescent="0.25">
      <c r="E35" s="16">
        <f>'Intervalos de tiempo'!E35</f>
        <v>0.58333333333333348</v>
      </c>
      <c r="F35" s="10" t="str">
        <f ca="1">IFERROR(INDEX(EventScheduler[],MATCH(DATEVALUE(DateVal)&amp;DailySchedule[[#This Row],[Time]],LookUpDateAndTime,0),3),"")</f>
        <v/>
      </c>
      <c r="H35" s="2"/>
      <c r="I35" s="38" t="str">
        <f ca="1">IFERROR(INDEX(EventScheduler[],MATCH($H$34&amp;"|"&amp;ROW(A5),EventScheduler[VALOR ÚNICO (CALCULADO)],0),2),"")</f>
        <v/>
      </c>
      <c r="J35" s="34" t="str">
        <f ca="1">IFERROR(INDEX(EventScheduler[],MATCH($H$34&amp;"|"&amp;ROW(A5),EventScheduler[VALOR ÚNICO (CALCULADO)],0),3),"")</f>
        <v/>
      </c>
      <c r="L35" s="30"/>
      <c r="M35" s="41"/>
    </row>
    <row r="36" spans="5:13" x14ac:dyDescent="0.25">
      <c r="E36" s="16">
        <f>'Intervalos de tiempo'!E36</f>
        <v>0.59375000000000011</v>
      </c>
      <c r="F36" t="str">
        <f ca="1">IFERROR(INDEX(EventScheduler[],MATCH(DATEVALUE(DateVal)&amp;DailySchedule[[#This Row],[Time]],LookUpDateAndTime,0),3),"")</f>
        <v/>
      </c>
    </row>
    <row r="37" spans="5:13" x14ac:dyDescent="0.25">
      <c r="E37" s="16">
        <f>'Intervalos de tiempo'!E37</f>
        <v>0.60416666666666674</v>
      </c>
      <c r="F37" t="str">
        <f ca="1">IFERROR(INDEX(EventScheduler[],MATCH(DATEVALUE(DateVal)&amp;DailySchedule[[#This Row],[Time]],LookUpDateAndTime,0),3),"")</f>
        <v/>
      </c>
    </row>
    <row r="38" spans="5:13" x14ac:dyDescent="0.25">
      <c r="E38" s="16">
        <f>'Intervalos de tiempo'!E38</f>
        <v>0.61458333333333337</v>
      </c>
      <c r="F38" t="str">
        <f ca="1">IFERROR(INDEX(EventScheduler[],MATCH(DATEVALUE(DateVal)&amp;DailySchedule[[#This Row],[Time]],LookUpDateAndTime,0),3),"")</f>
        <v/>
      </c>
    </row>
    <row r="39" spans="5:13" x14ac:dyDescent="0.25">
      <c r="E39" s="16">
        <f>'Intervalos de tiempo'!E39</f>
        <v>0.625</v>
      </c>
      <c r="F39" t="str">
        <f ca="1">IFERROR(INDEX(EventScheduler[],MATCH(DATEVALUE(DateVal)&amp;DailySchedule[[#This Row],[Time]],LookUpDateAndTime,0),3),"")</f>
        <v>Descanso</v>
      </c>
    </row>
    <row r="40" spans="5:13" x14ac:dyDescent="0.25">
      <c r="E40" s="16">
        <f>'Intervalos de tiempo'!E40</f>
        <v>0.63541666666666663</v>
      </c>
      <c r="F40" t="str">
        <f ca="1">IFERROR(INDEX(EventScheduler[],MATCH(DATEVALUE(DateVal)&amp;DailySchedule[[#This Row],[Time]],LookUpDateAndTime,0),3),"")</f>
        <v/>
      </c>
    </row>
    <row r="41" spans="5:13" x14ac:dyDescent="0.25">
      <c r="E41" s="16">
        <f>'Intervalos de tiempo'!E41</f>
        <v>0.64583333333333326</v>
      </c>
      <c r="F41" t="str">
        <f ca="1">IFERROR(INDEX(EventScheduler[],MATCH(DATEVALUE(DateVal)&amp;DailySchedule[[#This Row],[Time]],LookUpDateAndTime,0),3),"")</f>
        <v/>
      </c>
    </row>
    <row r="42" spans="5:13" x14ac:dyDescent="0.25">
      <c r="E42" s="16">
        <f>'Intervalos de tiempo'!E42</f>
        <v>0.65624999999999989</v>
      </c>
      <c r="F42" t="str">
        <f ca="1">IFERROR(INDEX(EventScheduler[],MATCH(DATEVALUE(DateVal)&amp;DailySchedule[[#This Row],[Time]],LookUpDateAndTime,0),3),"")</f>
        <v/>
      </c>
    </row>
    <row r="43" spans="5:13" x14ac:dyDescent="0.25">
      <c r="E43" s="16">
        <f>'Intervalos de tiempo'!E43</f>
        <v>0.66666666666666652</v>
      </c>
      <c r="F43" t="str">
        <f ca="1">IFERROR(INDEX(EventScheduler[],MATCH(DATEVALUE(DateVal)&amp;DailySchedule[[#This Row],[Time]],LookUpDateAndTime,0),3),"")</f>
        <v/>
      </c>
    </row>
    <row r="44" spans="5:13" x14ac:dyDescent="0.25">
      <c r="E44" s="16">
        <f>'Intervalos de tiempo'!E44</f>
        <v>0.67708333333333315</v>
      </c>
      <c r="F44" t="str">
        <f ca="1">IFERROR(INDEX(EventScheduler[],MATCH(DATEVALUE(DateVal)&amp;DailySchedule[[#This Row],[Time]],LookUpDateAndTime,0),3),"")</f>
        <v/>
      </c>
    </row>
    <row r="45" spans="5:13" x14ac:dyDescent="0.25">
      <c r="E45" s="16">
        <f>'Intervalos de tiempo'!E45</f>
        <v>0.68749999999999978</v>
      </c>
      <c r="F45" t="str">
        <f ca="1">IFERROR(INDEX(EventScheduler[],MATCH(DATEVALUE(DateVal)&amp;DailySchedule[[#This Row],[Time]],LookUpDateAndTime,0),3),"")</f>
        <v/>
      </c>
    </row>
    <row r="46" spans="5:13" x14ac:dyDescent="0.25">
      <c r="E46" s="16">
        <f>'Intervalos de tiempo'!E46</f>
        <v>0.69791666666666641</v>
      </c>
      <c r="F46" t="str">
        <f ca="1">IFERROR(INDEX(EventScheduler[],MATCH(DATEVALUE(DateVal)&amp;DailySchedule[[#This Row],[Time]],LookUpDateAndTime,0),3),"")</f>
        <v/>
      </c>
    </row>
    <row r="47" spans="5:13" x14ac:dyDescent="0.25">
      <c r="E47" s="16">
        <f>'Intervalos de tiempo'!E47</f>
        <v>0.70833333333333304</v>
      </c>
      <c r="F47" t="str">
        <f ca="1">IFERROR(INDEX(EventScheduler[],MATCH(DATEVALUE(DateVal)&amp;DailySchedule[[#This Row],[Time]],LookUpDateAndTime,0),3),"")</f>
        <v>Casa</v>
      </c>
    </row>
    <row r="48" spans="5:13" x14ac:dyDescent="0.25">
      <c r="E48" s="16">
        <f>'Intervalos de tiempo'!E48</f>
        <v>0.71874999999999967</v>
      </c>
      <c r="F48" t="str">
        <f ca="1">IFERROR(INDEX(EventScheduler[],MATCH(DATEVALUE(DateVal)&amp;DailySchedule[[#This Row],[Time]],LookUpDateAndTime,0),3),"")</f>
        <v/>
      </c>
    </row>
    <row r="49" spans="5:6" x14ac:dyDescent="0.25">
      <c r="E49" s="16">
        <f>'Intervalos de tiempo'!E49</f>
        <v>0.7291666666666663</v>
      </c>
      <c r="F49" t="str">
        <f ca="1">IFERROR(INDEX(EventScheduler[],MATCH(DATEVALUE(DateVal)&amp;DailySchedule[[#This Row],[Time]],LookUpDateAndTime,0),3),"")</f>
        <v/>
      </c>
    </row>
    <row r="50" spans="5:6" x14ac:dyDescent="0.25">
      <c r="E50" s="16">
        <f>'Intervalos de tiempo'!E50</f>
        <v>0.73958333333333293</v>
      </c>
      <c r="F50" t="str">
        <f ca="1">IFERROR(INDEX(EventScheduler[],MATCH(DATEVALUE(DateVal)&amp;DailySchedule[[#This Row],[Time]],LookUpDateAndTime,0),3),"")</f>
        <v/>
      </c>
    </row>
    <row r="51" spans="5:6" x14ac:dyDescent="0.25">
      <c r="E51" s="16">
        <f>'Intervalos de tiempo'!E51</f>
        <v>0.74999999999999956</v>
      </c>
      <c r="F51" t="str">
        <f ca="1">IFERROR(INDEX(EventScheduler[],MATCH(DATEVALUE(DateVal)&amp;DailySchedule[[#This Row],[Time]],LookUpDateAndTime,0),3),"")</f>
        <v>Entrenamiento de fútbol</v>
      </c>
    </row>
    <row r="52" spans="5:6" x14ac:dyDescent="0.25">
      <c r="E52" s="16">
        <f>'Intervalos de tiempo'!E52</f>
        <v>0.76041666666666619</v>
      </c>
      <c r="F52" t="str">
        <f ca="1">IFERROR(INDEX(EventScheduler[],MATCH(DATEVALUE(DateVal)&amp;DailySchedule[[#This Row],[Time]],LookUpDateAndTime,0),3),"")</f>
        <v/>
      </c>
    </row>
    <row r="53" spans="5:6" x14ac:dyDescent="0.25">
      <c r="E53" s="16">
        <f>'Intervalos de tiempo'!E53</f>
        <v>0.77083333333333282</v>
      </c>
      <c r="F53" t="str">
        <f ca="1">IFERROR(INDEX(EventScheduler[],MATCH(DATEVALUE(DateVal)&amp;DailySchedule[[#This Row],[Time]],LookUpDateAndTime,0),3),"")</f>
        <v/>
      </c>
    </row>
    <row r="54" spans="5:6" x14ac:dyDescent="0.25">
      <c r="E54" s="16">
        <f>'Intervalos de tiempo'!E54</f>
        <v>0.78124999999999944</v>
      </c>
      <c r="F54" t="str">
        <f ca="1">IFERROR(INDEX(EventScheduler[],MATCH(DATEVALUE(DateVal)&amp;DailySchedule[[#This Row],[Time]],LookUpDateAndTime,0),3),"")</f>
        <v/>
      </c>
    </row>
    <row r="55" spans="5:6" x14ac:dyDescent="0.25">
      <c r="E55" s="16">
        <f>'Intervalos de tiempo'!E55</f>
        <v>0.79166666666666607</v>
      </c>
      <c r="F55" t="str">
        <f ca="1">IFERROR(INDEX(EventScheduler[],MATCH(DATEVALUE(DateVal)&amp;DailySchedule[[#This Row],[Time]],LookUpDateAndTime,0),3),"")</f>
        <v/>
      </c>
    </row>
    <row r="56" spans="5:6" x14ac:dyDescent="0.25">
      <c r="E56" s="16">
        <f>'Intervalos de tiempo'!E56</f>
        <v>0.8020833333333327</v>
      </c>
      <c r="F56" t="str">
        <f ca="1">IFERROR(INDEX(EventScheduler[],MATCH(DATEVALUE(DateVal)&amp;DailySchedule[[#This Row],[Time]],LookUpDateAndTime,0),3),"")</f>
        <v/>
      </c>
    </row>
    <row r="57" spans="5:6" x14ac:dyDescent="0.25">
      <c r="E57" s="16">
        <f>'Intervalos de tiempo'!E57</f>
        <v>0.81249999999999933</v>
      </c>
      <c r="F57" t="str">
        <f ca="1">IFERROR(INDEX(EventScheduler[],MATCH(DATEVALUE(DateVal)&amp;DailySchedule[[#This Row],[Time]],LookUpDateAndTime,0),3),"")</f>
        <v/>
      </c>
    </row>
    <row r="58" spans="5:6" x14ac:dyDescent="0.25">
      <c r="E58" s="16">
        <f>'Intervalos de tiempo'!E58</f>
        <v>0.82291666666666596</v>
      </c>
      <c r="F58" t="str">
        <f ca="1">IFERROR(INDEX(EventScheduler[],MATCH(DATEVALUE(DateVal)&amp;DailySchedule[[#This Row],[Time]],LookUpDateAndTime,0),3),"")</f>
        <v/>
      </c>
    </row>
    <row r="59" spans="5:6" x14ac:dyDescent="0.25">
      <c r="E59" s="16">
        <f>'Intervalos de tiempo'!E59</f>
        <v>0.83333333333333259</v>
      </c>
      <c r="F59" t="str">
        <f ca="1">IFERROR(INDEX(EventScheduler[],MATCH(DATEVALUE(DateVal)&amp;DailySchedule[[#This Row],[Time]],LookUpDateAndTime,0),3),"")</f>
        <v/>
      </c>
    </row>
    <row r="60" spans="5:6" x14ac:dyDescent="0.25">
      <c r="E60" s="16">
        <f>'Intervalos de tiempo'!E60</f>
        <v>0.84374999999999922</v>
      </c>
      <c r="F60" t="str">
        <f ca="1">IFERROR(INDEX(EventScheduler[],MATCH(DATEVALUE(DateVal)&amp;DailySchedule[[#This Row],[Time]],LookUpDateAndTime,0),3),"")</f>
        <v/>
      </c>
    </row>
    <row r="61" spans="5:6" x14ac:dyDescent="0.25">
      <c r="E61" s="16">
        <f>'Intervalos de tiempo'!E61</f>
        <v>0.85416666666666585</v>
      </c>
      <c r="F61" t="str">
        <f ca="1">IFERROR(INDEX(EventScheduler[],MATCH(DATEVALUE(DateVal)&amp;DailySchedule[[#This Row],[Time]],LookUpDateAndTime,0),3),"")</f>
        <v/>
      </c>
    </row>
    <row r="62" spans="5:6" x14ac:dyDescent="0.25">
      <c r="E62" s="16">
        <f>'Intervalos de tiempo'!E62</f>
        <v>0.86458333333333248</v>
      </c>
      <c r="F62" t="str">
        <f ca="1">IFERROR(INDEX(EventScheduler[],MATCH(DATEVALUE(DateVal)&amp;DailySchedule[[#This Row],[Time]],LookUpDateAndTime,0),3),"")</f>
        <v/>
      </c>
    </row>
    <row r="63" spans="5:6" x14ac:dyDescent="0.25">
      <c r="E63" s="16">
        <f>'Intervalos de tiempo'!E63</f>
        <v>0.87499999999999911</v>
      </c>
      <c r="F63" t="str">
        <f ca="1">IFERROR(INDEX(EventScheduler[],MATCH(DATEVALUE(DateVal)&amp;DailySchedule[[#This Row],[Time]],LookUpDateAndTime,0),3),"")</f>
        <v/>
      </c>
    </row>
    <row r="64" spans="5:6" x14ac:dyDescent="0.25">
      <c r="E64" s="16" t="str">
        <f>'Intervalos de tiempo'!E64</f>
        <v/>
      </c>
      <c r="F64" t="str">
        <f ca="1">IFERROR(INDEX(EventScheduler[],MATCH(DATEVALUE(DateVal)&amp;DailySchedule[[#This Row],[Time]],LookUpDateAndTime,0),3),"")</f>
        <v/>
      </c>
    </row>
    <row r="65" spans="5:6" x14ac:dyDescent="0.25">
      <c r="E65" s="16" t="str">
        <f>'Intervalos de tiempo'!E65</f>
        <v/>
      </c>
      <c r="F65" t="str">
        <f ca="1">IFERROR(INDEX(EventScheduler[],MATCH(DATEVALUE(DateVal)&amp;DailySchedule[[#This Row],[Time]],LookUpDateAndTime,0),3),"")</f>
        <v/>
      </c>
    </row>
    <row r="66" spans="5:6" x14ac:dyDescent="0.25">
      <c r="E66" s="16" t="str">
        <f>'Intervalos de tiempo'!E66</f>
        <v/>
      </c>
      <c r="F66" t="str">
        <f ca="1">IFERROR(INDEX(EventScheduler[],MATCH(DATEVALUE(DateVal)&amp;DailySchedule[[#This Row],[Time]],LookUpDateAndTime,0),3),"")</f>
        <v/>
      </c>
    </row>
    <row r="67" spans="5:6" x14ac:dyDescent="0.25">
      <c r="E67" s="16" t="str">
        <f>'Intervalos de tiempo'!E67</f>
        <v/>
      </c>
      <c r="F67" t="str">
        <f ca="1">IFERROR(INDEX(EventScheduler[],MATCH(DATEVALUE(DateVal)&amp;DailySchedule[[#This Row],[Time]],LookUpDateAndTime,0),3),"")</f>
        <v/>
      </c>
    </row>
    <row r="68" spans="5:6" x14ac:dyDescent="0.25">
      <c r="E68" s="16" t="str">
        <f>'Intervalos de tiempo'!E68</f>
        <v/>
      </c>
      <c r="F68" t="str">
        <f ca="1">IFERROR(INDEX(EventScheduler[],MATCH(DATEVALUE(DateVal)&amp;DailySchedule[[#This Row],[Time]],LookUpDateAndTime,0),3),"")</f>
        <v/>
      </c>
    </row>
    <row r="69" spans="5:6" x14ac:dyDescent="0.25">
      <c r="E69" s="16" t="str">
        <f>'Intervalos de tiempo'!E69</f>
        <v/>
      </c>
      <c r="F69" t="str">
        <f ca="1">IFERROR(INDEX(EventScheduler[],MATCH(DATEVALUE(DateVal)&amp;DailySchedule[[#This Row],[Time]],LookUpDateAndTime,0),3),"")</f>
        <v/>
      </c>
    </row>
    <row r="70" spans="5:6" x14ac:dyDescent="0.25">
      <c r="E70" s="16" t="str">
        <f>'Intervalos de tiempo'!E70</f>
        <v/>
      </c>
      <c r="F70" t="str">
        <f ca="1">IFERROR(INDEX(EventScheduler[],MATCH(DATEVALUE(DateVal)&amp;DailySchedule[[#This Row],[Time]],LookUpDateAndTime,0),3),"")</f>
        <v/>
      </c>
    </row>
    <row r="71" spans="5:6" x14ac:dyDescent="0.25">
      <c r="E71" s="16" t="str">
        <f>'Intervalos de tiempo'!E71</f>
        <v/>
      </c>
      <c r="F71" t="str">
        <f ca="1">IFERROR(INDEX(EventScheduler[],MATCH(DATEVALUE(DateVal)&amp;DailySchedule[[#This Row],[Time]],LookUpDateAndTime,0),3),"")</f>
        <v/>
      </c>
    </row>
    <row r="72" spans="5:6" x14ac:dyDescent="0.25">
      <c r="E72" s="16" t="str">
        <f>'Intervalos de tiempo'!E72</f>
        <v/>
      </c>
      <c r="F72" t="str">
        <f ca="1">IFERROR(INDEX(EventScheduler[],MATCH(DATEVALUE(DateVal)&amp;DailySchedule[[#This Row],[Time]],LookUpDateAndTime,0),3),"")</f>
        <v/>
      </c>
    </row>
    <row r="73" spans="5:6" x14ac:dyDescent="0.25">
      <c r="E73" s="16" t="str">
        <f>'Intervalos de tiempo'!E73</f>
        <v/>
      </c>
      <c r="F73" t="str">
        <f ca="1">IFERROR(INDEX(EventScheduler[],MATCH(DATEVALUE(DateVal)&amp;DailySchedule[[#This Row],[Time]],LookUpDateAndTime,0),3),"")</f>
        <v/>
      </c>
    </row>
    <row r="74" spans="5:6" x14ac:dyDescent="0.25">
      <c r="E74" s="16" t="str">
        <f>'Intervalos de tiempo'!E74</f>
        <v/>
      </c>
      <c r="F74" t="str">
        <f ca="1">IFERROR(INDEX(EventScheduler[],MATCH(DATEVALUE(DateVal)&amp;DailySchedule[[#This Row],[Time]],LookUpDateAndTime,0),3),"")</f>
        <v/>
      </c>
    </row>
    <row r="75" spans="5:6" x14ac:dyDescent="0.25">
      <c r="E75" s="16" t="str">
        <f>'Intervalos de tiempo'!E75</f>
        <v/>
      </c>
      <c r="F75" t="str">
        <f ca="1">IFERROR(INDEX(EventScheduler[],MATCH(DATEVALUE(DateVal)&amp;DailySchedule[[#This Row],[Time]],LookUpDateAndTime,0),3),"")</f>
        <v/>
      </c>
    </row>
  </sheetData>
  <mergeCells count="22">
    <mergeCell ref="B26:C26"/>
    <mergeCell ref="H32:H33"/>
    <mergeCell ref="B2:C6"/>
    <mergeCell ref="M24:M26"/>
    <mergeCell ref="M27:M29"/>
    <mergeCell ref="M30:M32"/>
    <mergeCell ref="B11:C11"/>
    <mergeCell ref="B19:C19"/>
    <mergeCell ref="H10:H11"/>
    <mergeCell ref="H16:H17"/>
    <mergeCell ref="H22:H23"/>
    <mergeCell ref="H4:H5"/>
    <mergeCell ref="M18:M20"/>
    <mergeCell ref="B7:C9"/>
    <mergeCell ref="M3:M5"/>
    <mergeCell ref="M6:M8"/>
    <mergeCell ref="H27:H28"/>
    <mergeCell ref="M12:M14"/>
    <mergeCell ref="M33:M35"/>
    <mergeCell ref="M9:M11"/>
    <mergeCell ref="M15:M17"/>
    <mergeCell ref="M21:M23"/>
  </mergeCells>
  <conditionalFormatting sqref="E3:F75">
    <cfRule type="expression" dxfId="11" priority="1">
      <formula>$E3&gt;EndTime</formula>
    </cfRule>
    <cfRule type="expression" dxfId="10" priority="2">
      <formula>$E3=EndTime</formula>
    </cfRule>
    <cfRule type="expression" dxfId="9" priority="3">
      <formula>LOWER(TRIM($F3))=ScheduleHighlight</formula>
    </cfRule>
  </conditionalFormatting>
  <dataValidations count="23">
    <dataValidation allowBlank="1" showInputMessage="1" showErrorMessage="1" prompt="Escribe un año en esta celda." sqref="C13" xr:uid="{00000000-0002-0000-0000-000000000000}"/>
    <dataValidation type="list" errorStyle="warning" allowBlank="1" showInputMessage="1" showErrorMessage="1" error="Selecciona un mes de las entradas de la lista. Selecciona CANCELAR y presiona ALT+FLECHA ABAJO para elegir de la lista desplegable." prompt="Selecciona un mes de la lista desplegable. Presiona ALT+FLECHA ABAJO y, después, presiona ENTRAR para seleccionar un mes." sqref="C15" xr:uid="{00000000-0002-0000-0000-000001000000}">
      <formula1>"Enero, febrero, marzo, abril, mayo, junio, julio, agosto, septiembre, octubre, noviembre, diciembre"</formula1>
    </dataValidation>
    <dataValidation type="whole" errorStyle="warning" allowBlank="1" showInputMessage="1" showErrorMessage="1" error="Escribe el valor del día, entre 1 y 31." prompt="Escribe un día en esta celda." sqref="C17" xr:uid="{00000000-0002-0000-0000-000002000000}">
      <formula1>1</formula1>
      <formula2>31</formula2>
    </dataValidation>
    <dataValidation allowBlank="1" showInputMessage="1" showErrorMessage="1" prompt="La fecha se determina automáticamente en esta celda. Esta columna presenta eventos rellenados de forma automática, según la hoja de cálculo Programador de eventos. Si no se especifica una fecha, la fecha predeterminada es la actual" sqref="F2" xr:uid="{00000000-0002-0000-0000-000003000000}"/>
    <dataValidation allowBlank="1" showInputMessage="1" showErrorMessage="1" prompt="Escribe notas o una lista de tareas pendientes en esta columna." sqref="M2" xr:uid="{00000000-0002-0000-0000-000004000000}"/>
    <dataValidation allowBlank="1" showInputMessage="1" showErrorMessage="1" prompt="Día actualizado de forma automática según el día especificado en la celda C17. Si la celda C17 está en blanco, el día predeterminado es el actual." sqref="B2:C6" xr:uid="{00000000-0002-0000-0000-000005000000}"/>
    <dataValidation allowBlank="1" showInputMessage="1" showErrorMessage="1" prompt="Día determinado de forma automática según las fechas especificadas en las celdas desde C13 hasta C17" sqref="B7:C9" xr:uid="{00000000-0002-0000-0000-000006000000}"/>
    <dataValidation allowBlank="1" showInputMessage="1" showErrorMessage="1" prompt="Vínculo de navegación a la hoja de cálculo Intervalos de tiempo para editar las horas" sqref="B21" xr:uid="{00000000-0002-0000-0000-000007000000}"/>
    <dataValidation allowBlank="1" showInputMessage="1" showErrorMessage="1" prompt="Vínculo de navegación a la hoja de cálculo Programador de eventos para agregar un evento" sqref="B23" xr:uid="{00000000-0002-0000-0000-000008000000}"/>
    <dataValidation allowBlank="1" showInputMessage="1" showErrorMessage="1" prompt="Consulta la programación por día o semana y agrega notas en esta hoja. En Programador de eventos, agrega eventos para cualquier fecha. En Intervalos de tiempo, edita la hora y los intervalos de la programación." sqref="A1" xr:uid="{00000000-0002-0000-0000-000009000000}"/>
    <dataValidation allowBlank="1" showInputMessage="1" showErrorMessage="1" prompt="Escribe la actividad o el elemento que deseas resaltar en la programación." sqref="B26:C26" xr:uid="{00000000-0002-0000-0000-00000A000000}"/>
    <dataValidation allowBlank="1" showInputMessage="1" showErrorMessage="1" prompt="Actualización automática de la programación de horas en función de la tabla de horas definida en la hoja de cálculo Intervalos de tiempo. Esta celda contiene la imagen de un reloj" sqref="E2" xr:uid="{00000000-0002-0000-0000-00000B000000}"/>
    <dataValidation allowBlank="1" showInputMessage="1" showErrorMessage="1" prompt="En la columna I aparecen las horas actualizadas automáticamente según el programador de eventos" sqref="I2" xr:uid="{00000000-0002-0000-0000-00000C000000}"/>
    <dataValidation allowBlank="1" showInputMessage="1" showErrorMessage="1" prompt="Vista semanal actualizada automáticamente con la fecha y el día de la semana en la columna H, la hora del evento en la columna I y los detalles en la columna J, a continuación. Esta celda contiene la imagen de una cámara y el título de esta semana" sqref="H2" xr:uid="{00000000-0002-0000-0000-00000D000000}"/>
    <dataValidation allowBlank="1" showInputMessage="1" showErrorMessage="1" prompt="En la columna J aparecen los detalles del evento actualizados automáticamente según el programador de eventos" sqref="J2" xr:uid="{00000000-0002-0000-0000-00000E000000}"/>
    <dataValidation allowBlank="1" showInputMessage="1" showErrorMessage="1" prompt="Escribe la fecha a continuación: El año en la celda C13, el mes en la celda C15 y el día en la celda C17" sqref="B11:C11" xr:uid="{00000000-0002-0000-0000-00000F000000}"/>
    <dataValidation allowBlank="1" showInputMessage="1" showErrorMessage="1" prompt="Selecciona las siguientes celdas para modificar los intervalos de tiempo y para agregar un evento. " sqref="B19:C19" xr:uid="{00000000-0002-0000-0000-000010000000}"/>
    <dataValidation allowBlank="1" showInputMessage="1" showErrorMessage="1" prompt="Escribe la actividad o el elemento que deseas resaltar en la programación a continuación." sqref="B25" xr:uid="{00000000-0002-0000-0000-000011000000}"/>
    <dataValidation allowBlank="1" showInputMessage="1" showErrorMessage="1" prompt="En esta celda se muestra el título de la hoja. Para ver la programación diaria, escribe una fecha de la celda C13 a la C17. Ve a Programador de eventos desde la celda B23. En la B21, edita las horas y los intervalos." sqref="B1" xr:uid="{00000000-0002-0000-0000-000012000000}"/>
    <dataValidation allowBlank="1" showInputMessage="1" showErrorMessage="1" prompt="Esta columna contiene casillas de verificación para marcar las tareas completadas. Cada elemento de Notas/Lista de tareas pendientes tiene una casilla en la segunda fila. Por ejemplo, la nota de M3 a M5 tiene una casilla en L4" sqref="L2" xr:uid="{00000000-0002-0000-0000-000013000000}"/>
    <dataValidation allowBlank="1" showInputMessage="1" showErrorMessage="1" prompt="Establece el año en la celda de la derecha." sqref="B13" xr:uid="{00000000-0002-0000-0000-000014000000}"/>
    <dataValidation allowBlank="1" showInputMessage="1" showErrorMessage="1" prompt="Selecciona el mes en la celda de la derecha." sqref="B15" xr:uid="{00000000-0002-0000-0000-000015000000}"/>
    <dataValidation allowBlank="1" showInputMessage="1" showErrorMessage="1" prompt="Establece el día en la celda de la derecha." sqref="B17" xr:uid="{00000000-0002-0000-0000-000016000000}"/>
  </dataValidations>
  <hyperlinks>
    <hyperlink ref="B21" location="'Time Intervals'!A1" tooltip="Selecciona esta opción para editar los intervalos de tiempo." display="Selecciona esta opción para editar los intervalos de tiempo." xr:uid="{00000000-0004-0000-0000-000000000000}"/>
    <hyperlink ref="B23" location="'Event Scheduler'!A1" tooltip="Selecciona esta opción para agregar un nuevo evento." display="Selecciona esta opción para agregar un nuevo evento." xr:uid="{00000000-0004-0000-0000-000001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749992370372631"/>
    <pageSetUpPr autoPageBreaks="0" fitToPage="1"/>
  </sheetPr>
  <dimension ref="A1:H15"/>
  <sheetViews>
    <sheetView showGridLines="0" zoomScaleNormal="100" workbookViewId="0"/>
  </sheetViews>
  <sheetFormatPr baseColWidth="10" defaultColWidth="9.140625" defaultRowHeight="15" x14ac:dyDescent="0.25"/>
  <cols>
    <col min="1" max="1" width="2.7109375" customWidth="1"/>
    <col min="2" max="3" width="15.5703125" customWidth="1"/>
    <col min="4" max="4" width="2.7109375" customWidth="1"/>
    <col min="5" max="5" width="23.5703125" customWidth="1"/>
    <col min="6" max="6" width="20" customWidth="1"/>
    <col min="7" max="7" width="50" customWidth="1"/>
    <col min="8" max="8" width="21.7109375" hidden="1" customWidth="1"/>
    <col min="9" max="9" width="2.7109375" customWidth="1"/>
    <col min="10" max="10" width="9.140625" customWidth="1"/>
  </cols>
  <sheetData>
    <row r="1" spans="1:8" s="8" customFormat="1" ht="39.950000000000003" customHeight="1" x14ac:dyDescent="0.25">
      <c r="A1" s="50"/>
      <c r="B1" s="15" t="s">
        <v>15</v>
      </c>
      <c r="C1"/>
      <c r="E1" s="9"/>
      <c r="F1" s="15"/>
    </row>
    <row r="2" spans="1:8" s="8" customFormat="1" ht="27.95" customHeight="1" x14ac:dyDescent="0.25">
      <c r="B2" s="48">
        <f ca="1">DAY(DateVal)</f>
        <v>30</v>
      </c>
      <c r="C2" s="48"/>
      <c r="E2" s="23" t="s">
        <v>17</v>
      </c>
      <c r="F2" s="23" t="s">
        <v>18</v>
      </c>
      <c r="G2" s="23" t="s">
        <v>19</v>
      </c>
      <c r="H2" s="6" t="s">
        <v>30</v>
      </c>
    </row>
    <row r="3" spans="1:8" s="8" customFormat="1" ht="15" customHeight="1" x14ac:dyDescent="0.25">
      <c r="B3" s="48"/>
      <c r="C3" s="48"/>
      <c r="E3" s="17">
        <f ca="1">TODAY()</f>
        <v>42885</v>
      </c>
      <c r="F3" s="16">
        <v>0.25</v>
      </c>
      <c r="G3" s="18" t="s">
        <v>20</v>
      </c>
      <c r="H3" s="7" t="str">
        <f ca="1">EventScheduler[[#This Row],[FECHA]]&amp;"|"&amp;COUNTIF($E$3:E3,E3)</f>
        <v>42885|1</v>
      </c>
    </row>
    <row r="4" spans="1:8" s="8" customFormat="1" ht="15" customHeight="1" x14ac:dyDescent="0.25">
      <c r="B4" s="48"/>
      <c r="C4" s="48"/>
      <c r="E4" s="17">
        <f t="shared" ref="E4:E13" ca="1" si="0">TODAY()</f>
        <v>42885</v>
      </c>
      <c r="F4" s="16">
        <v>0.27083333333333331</v>
      </c>
      <c r="G4" s="18" t="s">
        <v>21</v>
      </c>
      <c r="H4" s="7" t="str">
        <f ca="1">EventScheduler[[#This Row],[FECHA]]&amp;"|"&amp;COUNTIF($E$3:E4,E4)</f>
        <v>42885|2</v>
      </c>
    </row>
    <row r="5" spans="1:8" s="8" customFormat="1" ht="15" customHeight="1" x14ac:dyDescent="0.25">
      <c r="B5" s="48"/>
      <c r="C5" s="48"/>
      <c r="E5" s="17">
        <f t="shared" ca="1" si="0"/>
        <v>42885</v>
      </c>
      <c r="F5" s="16">
        <v>0.3125</v>
      </c>
      <c r="G5" s="18" t="s">
        <v>22</v>
      </c>
      <c r="H5" s="7" t="str">
        <f ca="1">EventScheduler[[#This Row],[FECHA]]&amp;"|"&amp;COUNTIF($E$3:E5,E5)</f>
        <v>42885|3</v>
      </c>
    </row>
    <row r="6" spans="1:8" s="8" customFormat="1" ht="15" customHeight="1" x14ac:dyDescent="0.25">
      <c r="B6" s="47" t="str">
        <f ca="1">TEXT(DateVal,"dddd")</f>
        <v>martes</v>
      </c>
      <c r="C6" s="47"/>
      <c r="E6" s="17">
        <f t="shared" ca="1" si="0"/>
        <v>42885</v>
      </c>
      <c r="F6" s="16">
        <v>0.33333333333333298</v>
      </c>
      <c r="G6" s="18" t="s">
        <v>23</v>
      </c>
      <c r="H6" s="7" t="str">
        <f ca="1">EventScheduler[[#This Row],[FECHA]]&amp;"|"&amp;COUNTIF($E$3:E6,E6)</f>
        <v>42885|4</v>
      </c>
    </row>
    <row r="7" spans="1:8" s="8" customFormat="1" ht="15" customHeight="1" x14ac:dyDescent="0.25">
      <c r="B7" s="47"/>
      <c r="C7" s="47"/>
      <c r="E7" s="17">
        <f t="shared" ca="1" si="0"/>
        <v>42885</v>
      </c>
      <c r="F7" s="16">
        <v>0.41666666666666669</v>
      </c>
      <c r="G7" s="18" t="s">
        <v>9</v>
      </c>
      <c r="H7" s="7" t="str">
        <f ca="1">EventScheduler[[#This Row],[FECHA]]&amp;"|"&amp;COUNTIF($E$3:E7,E7)</f>
        <v>42885|5</v>
      </c>
    </row>
    <row r="8" spans="1:8" s="8" customFormat="1" ht="15.75" customHeight="1" thickBot="1" x14ac:dyDescent="0.3">
      <c r="B8" s="46" t="str">
        <f ca="1">DateVal</f>
        <v>30 MAYO, 2017</v>
      </c>
      <c r="C8" s="46"/>
      <c r="E8" s="17">
        <f t="shared" ca="1" si="0"/>
        <v>42885</v>
      </c>
      <c r="F8" s="16">
        <v>0.5</v>
      </c>
      <c r="G8" s="18" t="s">
        <v>24</v>
      </c>
      <c r="H8" s="7" t="str">
        <f ca="1">EventScheduler[[#This Row],[FECHA]]&amp;"|"&amp;COUNTIF($E$3:E8,E8)</f>
        <v>42885|6</v>
      </c>
    </row>
    <row r="9" spans="1:8" s="8" customFormat="1" ht="15" customHeight="1" thickTop="1" x14ac:dyDescent="0.25">
      <c r="B9" s="19"/>
      <c r="C9" s="19"/>
      <c r="E9" s="17">
        <f t="shared" ca="1" si="0"/>
        <v>42885</v>
      </c>
      <c r="F9" s="16">
        <v>0.54166666666666596</v>
      </c>
      <c r="G9" s="18" t="s">
        <v>25</v>
      </c>
      <c r="H9" s="7" t="str">
        <f ca="1">EventScheduler[[#This Row],[FECHA]]&amp;"|"&amp;COUNTIF($E$3:E9,E9)</f>
        <v>42885|7</v>
      </c>
    </row>
    <row r="10" spans="1:8" s="8" customFormat="1" ht="15" customHeight="1" x14ac:dyDescent="0.25">
      <c r="B10" s="19" t="s">
        <v>37</v>
      </c>
      <c r="C10" s="19"/>
      <c r="E10" s="17">
        <f t="shared" ca="1" si="0"/>
        <v>42885</v>
      </c>
      <c r="F10" s="16">
        <v>0.5625</v>
      </c>
      <c r="G10" s="18" t="s">
        <v>26</v>
      </c>
      <c r="H10" s="7" t="str">
        <f ca="1">EventScheduler[[#This Row],[FECHA]]&amp;"|"&amp;COUNTIF($E$3:E10,E10)</f>
        <v>42885|8</v>
      </c>
    </row>
    <row r="11" spans="1:8" s="8" customFormat="1" ht="15" customHeight="1" x14ac:dyDescent="0.25">
      <c r="B11" s="19"/>
      <c r="C11" s="19"/>
      <c r="E11" s="17">
        <f t="shared" ca="1" si="0"/>
        <v>42885</v>
      </c>
      <c r="F11" s="16">
        <v>0.625</v>
      </c>
      <c r="G11" s="18" t="s">
        <v>9</v>
      </c>
      <c r="H11" s="7" t="str">
        <f ca="1">EventScheduler[[#This Row],[FECHA]]&amp;"|"&amp;COUNTIF($E$3:E11,E11)</f>
        <v>42885|9</v>
      </c>
    </row>
    <row r="12" spans="1:8" s="8" customFormat="1" ht="15" customHeight="1" x14ac:dyDescent="0.25">
      <c r="B12" s="19" t="s">
        <v>37</v>
      </c>
      <c r="C12" s="19"/>
      <c r="E12" s="17">
        <f t="shared" ca="1" si="0"/>
        <v>42885</v>
      </c>
      <c r="F12" s="16">
        <v>0.70833333333333304</v>
      </c>
      <c r="G12" s="18" t="s">
        <v>27</v>
      </c>
      <c r="H12" s="7" t="str">
        <f ca="1">EventScheduler[[#This Row],[FECHA]]&amp;"|"&amp;COUNTIF($E$3:E12,E12)</f>
        <v>42885|10</v>
      </c>
    </row>
    <row r="13" spans="1:8" s="8" customFormat="1" ht="15.75" x14ac:dyDescent="0.25">
      <c r="B13" s="19"/>
      <c r="C13" s="19"/>
      <c r="E13" s="17">
        <f t="shared" ca="1" si="0"/>
        <v>42885</v>
      </c>
      <c r="F13" s="16">
        <v>0.75</v>
      </c>
      <c r="G13" s="18" t="s">
        <v>28</v>
      </c>
      <c r="H13" s="7" t="str">
        <f ca="1">EventScheduler[[#This Row],[FECHA]]&amp;"|"&amp;COUNTIF($E$3:E13,E13)</f>
        <v>42885|11</v>
      </c>
    </row>
    <row r="14" spans="1:8" s="8" customFormat="1" x14ac:dyDescent="0.25">
      <c r="B14"/>
      <c r="C14"/>
      <c r="E14" s="17">
        <f ca="1">TODAY()+1</f>
        <v>42886</v>
      </c>
      <c r="F14" s="16">
        <v>0.27083333333333331</v>
      </c>
      <c r="G14" s="18" t="s">
        <v>29</v>
      </c>
      <c r="H14" s="7" t="str">
        <f ca="1">EventScheduler[[#This Row],[FECHA]]&amp;"|"&amp;COUNTIF($E$3:E14,E14)</f>
        <v>42886|1</v>
      </c>
    </row>
    <row r="15" spans="1:8" s="8" customFormat="1" x14ac:dyDescent="0.25">
      <c r="B15"/>
      <c r="C15"/>
      <c r="E15" s="17">
        <f ca="1">TODAY()+1</f>
        <v>42886</v>
      </c>
      <c r="F15" s="16">
        <v>0.3125</v>
      </c>
      <c r="G15" s="18" t="s">
        <v>22</v>
      </c>
      <c r="H15" s="7" t="str">
        <f ca="1">EventScheduler[[#This Row],[FECHA]]&amp;"|"&amp;COUNTIF($E$3:E15,E15)</f>
        <v>42886|2</v>
      </c>
    </row>
  </sheetData>
  <mergeCells count="3">
    <mergeCell ref="B8:C8"/>
    <mergeCell ref="B6:C7"/>
    <mergeCell ref="B2:C5"/>
  </mergeCells>
  <dataValidations count="10">
    <dataValidation type="list" allowBlank="1" showInputMessage="1" showErrorMessage="1" error="Selecciona una hora válida para este programador de eventos. Selecciona CANCELAR y, después, presiona ALT+FLECHA ABAJO y ENTRAR para elegir de la lista." sqref="F3:F15" xr:uid="{00000000-0002-0000-0100-000000000000}">
      <formula1>TimesList</formula1>
    </dataValidation>
    <dataValidation allowBlank="1" showInputMessage="1" showErrorMessage="1" prompt="Escribe la fecha del evento en esta columna." sqref="E2" xr:uid="{00000000-0002-0000-0100-000001000000}"/>
    <dataValidation allowBlank="1" showInputMessage="1" showErrorMessage="1" prompt="Escribe la hora del evento en esta columna. Presiona ALT+FLECHA ABAJO para abrir la lista desplegable y, después, presiona ENTRAR para seleccionar una hora." sqref="F2" xr:uid="{00000000-0002-0000-0100-000002000000}"/>
    <dataValidation allowBlank="1" showInputMessage="1" showErrorMessage="1" prompt="Escribe la descripción del evento en esta columna." sqref="G2" xr:uid="{00000000-0002-0000-0100-000003000000}"/>
    <dataValidation allowBlank="1" showInputMessage="1" showErrorMessage="1" prompt="Agrega eventos a la tabla del programador. Las horas de la columna F se definen en la hoja de cálculo Intervalos de tiempo. " sqref="A1" xr:uid="{00000000-0002-0000-0100-000004000000}"/>
    <dataValidation allowBlank="1" showInputMessage="1" showErrorMessage="1" prompt="Vínculo de navegación a la hoja de cálculo Intervalos de tiempo" sqref="B10" xr:uid="{00000000-0002-0000-0100-000005000000}"/>
    <dataValidation allowBlank="1" showInputMessage="1" showErrorMessage="1" prompt="Vínculo de navegación a la hoja de cálculo Programación diaria" sqref="B12" xr:uid="{00000000-0002-0000-0100-000006000000}"/>
    <dataValidation allowBlank="1" showInputMessage="1" showErrorMessage="1" prompt="Escribe la fecha, la hora y la descripción del evento en la tabla del programador de eventos. Los vínculos de navegación a las hojas de cálculo Intervalos de tiempo y Programación diaria se encuentran en las celdas B10 y B12" sqref="B1" xr:uid="{00000000-0002-0000-0100-000007000000}"/>
    <dataValidation allowBlank="1" showInputMessage="1" showErrorMessage="1" prompt="Fecha actualizada automáticamente según la hoja Programación diaria" sqref="B2 B8" xr:uid="{00000000-0002-0000-0100-000008000000}"/>
    <dataValidation allowBlank="1" showInputMessage="1" showErrorMessage="1" prompt="Día determinado automáticamente según las fechas definidas en la hoja Programación diaria" sqref="B6" xr:uid="{00000000-0002-0000-0100-000009000000}"/>
  </dataValidations>
  <hyperlinks>
    <hyperlink ref="B10" location="'Time Intervals'!A1" tooltip="Selecciona esta opción para editar los intervalos de tiempo." display="Selecciona esta opción para editar los intervalos de tiempo." xr:uid="{00000000-0004-0000-0100-000000000000}"/>
    <hyperlink ref="B12" location="'Daily Schedule'!A1" tooltip="Selecciona esta opción para ver la programación diaria." display="Selecciona esta opción para ver la programación diaria." xr:uid="{00000000-0004-0000-0100-000001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pageSetUpPr autoPageBreaks="0" fitToPage="1"/>
  </sheetPr>
  <dimension ref="A1:Q75"/>
  <sheetViews>
    <sheetView showGridLines="0" zoomScaleNormal="100" workbookViewId="0"/>
  </sheetViews>
  <sheetFormatPr baseColWidth="10" defaultColWidth="9.140625" defaultRowHeight="18.75" customHeight="1" x14ac:dyDescent="0.25"/>
  <cols>
    <col min="1" max="1" width="2.7109375" customWidth="1"/>
    <col min="2" max="2" width="24.42578125" customWidth="1"/>
    <col min="3" max="3" width="19.140625" customWidth="1"/>
    <col min="4" max="4" width="2.7109375" customWidth="1"/>
    <col min="5" max="5" width="16.42578125" customWidth="1"/>
  </cols>
  <sheetData>
    <row r="1" spans="1:17" ht="39.950000000000003" customHeight="1" x14ac:dyDescent="0.25">
      <c r="A1" s="49"/>
      <c r="B1" s="26" t="s">
        <v>31</v>
      </c>
    </row>
    <row r="2" spans="1:17" ht="27.95" customHeight="1" x14ac:dyDescent="0.25">
      <c r="B2" s="44" t="s">
        <v>32</v>
      </c>
      <c r="C2" s="44"/>
      <c r="E2" s="23" t="s">
        <v>10</v>
      </c>
    </row>
    <row r="3" spans="1:17" ht="18.75" customHeight="1" x14ac:dyDescent="0.25">
      <c r="E3" s="16">
        <f>Start_time</f>
        <v>0.25</v>
      </c>
      <c r="Q3" s="4"/>
    </row>
    <row r="4" spans="1:17" ht="18.75" customHeight="1" x14ac:dyDescent="0.25">
      <c r="B4" s="21" t="s">
        <v>33</v>
      </c>
      <c r="C4" s="35">
        <v>0.25</v>
      </c>
      <c r="E4" s="25">
        <f t="shared" ref="E4:E35" si="0">IFERROR(IF($E3+Incremento&gt;EndTime,"",$E3+Incremento),"")</f>
        <v>0.26041666666666669</v>
      </c>
    </row>
    <row r="5" spans="1:17" ht="18.75" customHeight="1" x14ac:dyDescent="0.25">
      <c r="E5" s="25">
        <f t="shared" si="0"/>
        <v>0.27083333333333337</v>
      </c>
    </row>
    <row r="6" spans="1:17" ht="18.75" customHeight="1" x14ac:dyDescent="0.25">
      <c r="B6" s="21" t="s">
        <v>34</v>
      </c>
      <c r="C6" s="27" t="s">
        <v>36</v>
      </c>
      <c r="E6" s="25">
        <f t="shared" si="0"/>
        <v>0.28125000000000006</v>
      </c>
    </row>
    <row r="7" spans="1:17" ht="18.75" customHeight="1" x14ac:dyDescent="0.25">
      <c r="E7" s="25">
        <f t="shared" si="0"/>
        <v>0.29166666666666674</v>
      </c>
    </row>
    <row r="8" spans="1:17" ht="18.75" customHeight="1" x14ac:dyDescent="0.25">
      <c r="B8" s="21" t="s">
        <v>35</v>
      </c>
      <c r="C8" s="35">
        <v>0.875</v>
      </c>
      <c r="E8" s="25">
        <f t="shared" si="0"/>
        <v>0.30208333333333343</v>
      </c>
    </row>
    <row r="9" spans="1:17" ht="18.75" customHeight="1" x14ac:dyDescent="0.25">
      <c r="E9" s="25">
        <f t="shared" si="0"/>
        <v>0.31250000000000011</v>
      </c>
    </row>
    <row r="10" spans="1:17" ht="18.75" customHeight="1" x14ac:dyDescent="0.25">
      <c r="B10" s="44" t="s">
        <v>1</v>
      </c>
      <c r="C10" s="44"/>
      <c r="E10" s="25">
        <f t="shared" si="0"/>
        <v>0.3229166666666668</v>
      </c>
    </row>
    <row r="11" spans="1:17" ht="18.75" customHeight="1" x14ac:dyDescent="0.25">
      <c r="E11" s="25">
        <f t="shared" si="0"/>
        <v>0.33333333333333348</v>
      </c>
    </row>
    <row r="12" spans="1:17" ht="18.75" customHeight="1" x14ac:dyDescent="0.25">
      <c r="B12" s="31" t="s">
        <v>16</v>
      </c>
      <c r="E12" s="25">
        <f t="shared" si="0"/>
        <v>0.34375000000000017</v>
      </c>
    </row>
    <row r="13" spans="1:17" ht="18.75" customHeight="1" x14ac:dyDescent="0.25">
      <c r="E13" s="25">
        <f t="shared" si="0"/>
        <v>0.35416666666666685</v>
      </c>
    </row>
    <row r="14" spans="1:17" ht="18.75" customHeight="1" x14ac:dyDescent="0.25">
      <c r="B14" s="31" t="s">
        <v>7</v>
      </c>
      <c r="E14" s="25">
        <f t="shared" si="0"/>
        <v>0.36458333333333354</v>
      </c>
    </row>
    <row r="15" spans="1:17" ht="18.75" customHeight="1" x14ac:dyDescent="0.25">
      <c r="E15" s="25">
        <f t="shared" si="0"/>
        <v>0.37500000000000022</v>
      </c>
    </row>
    <row r="16" spans="1:17" ht="18.75" customHeight="1" x14ac:dyDescent="0.25">
      <c r="E16" s="25">
        <f t="shared" si="0"/>
        <v>0.38541666666666691</v>
      </c>
    </row>
    <row r="17" spans="5:5" ht="18.75" customHeight="1" x14ac:dyDescent="0.25">
      <c r="E17" s="25">
        <f t="shared" si="0"/>
        <v>0.39583333333333359</v>
      </c>
    </row>
    <row r="18" spans="5:5" ht="18.75" customHeight="1" x14ac:dyDescent="0.25">
      <c r="E18" s="25">
        <f t="shared" si="0"/>
        <v>0.40625000000000028</v>
      </c>
    </row>
    <row r="19" spans="5:5" ht="18.75" customHeight="1" x14ac:dyDescent="0.25">
      <c r="E19" s="25">
        <f t="shared" si="0"/>
        <v>0.41666666666666696</v>
      </c>
    </row>
    <row r="20" spans="5:5" ht="18.75" customHeight="1" x14ac:dyDescent="0.25">
      <c r="E20" s="25">
        <f t="shared" si="0"/>
        <v>0.42708333333333365</v>
      </c>
    </row>
    <row r="21" spans="5:5" ht="18.75" customHeight="1" x14ac:dyDescent="0.25">
      <c r="E21" s="25">
        <f t="shared" si="0"/>
        <v>0.43750000000000033</v>
      </c>
    </row>
    <row r="22" spans="5:5" ht="18.75" customHeight="1" x14ac:dyDescent="0.25">
      <c r="E22" s="25">
        <f t="shared" si="0"/>
        <v>0.44791666666666702</v>
      </c>
    </row>
    <row r="23" spans="5:5" ht="18.75" customHeight="1" x14ac:dyDescent="0.25">
      <c r="E23" s="25">
        <f t="shared" si="0"/>
        <v>0.4583333333333337</v>
      </c>
    </row>
    <row r="24" spans="5:5" ht="18.75" customHeight="1" x14ac:dyDescent="0.25">
      <c r="E24" s="25">
        <f t="shared" si="0"/>
        <v>0.46875000000000039</v>
      </c>
    </row>
    <row r="25" spans="5:5" ht="18.75" customHeight="1" x14ac:dyDescent="0.25">
      <c r="E25" s="25">
        <f t="shared" si="0"/>
        <v>0.47916666666666707</v>
      </c>
    </row>
    <row r="26" spans="5:5" ht="18.75" customHeight="1" x14ac:dyDescent="0.25">
      <c r="E26" s="25">
        <f t="shared" si="0"/>
        <v>0.48958333333333376</v>
      </c>
    </row>
    <row r="27" spans="5:5" ht="18.75" customHeight="1" x14ac:dyDescent="0.25">
      <c r="E27" s="25">
        <f t="shared" si="0"/>
        <v>0.50000000000000044</v>
      </c>
    </row>
    <row r="28" spans="5:5" ht="18.75" customHeight="1" x14ac:dyDescent="0.25">
      <c r="E28" s="25">
        <f t="shared" si="0"/>
        <v>0.51041666666666707</v>
      </c>
    </row>
    <row r="29" spans="5:5" ht="18.75" customHeight="1" x14ac:dyDescent="0.25">
      <c r="E29" s="25">
        <f t="shared" si="0"/>
        <v>0.5208333333333337</v>
      </c>
    </row>
    <row r="30" spans="5:5" ht="18.75" customHeight="1" x14ac:dyDescent="0.25">
      <c r="E30" s="25">
        <f t="shared" si="0"/>
        <v>0.53125000000000033</v>
      </c>
    </row>
    <row r="31" spans="5:5" ht="18.75" customHeight="1" x14ac:dyDescent="0.25">
      <c r="E31" s="25">
        <f t="shared" si="0"/>
        <v>0.54166666666666696</v>
      </c>
    </row>
    <row r="32" spans="5:5" ht="18.75" customHeight="1" x14ac:dyDescent="0.25">
      <c r="E32" s="25">
        <f t="shared" si="0"/>
        <v>0.55208333333333359</v>
      </c>
    </row>
    <row r="33" spans="5:5" ht="18.75" customHeight="1" x14ac:dyDescent="0.25">
      <c r="E33" s="25">
        <f t="shared" si="0"/>
        <v>0.56250000000000022</v>
      </c>
    </row>
    <row r="34" spans="5:5" ht="18.75" customHeight="1" x14ac:dyDescent="0.25">
      <c r="E34" s="25">
        <f t="shared" si="0"/>
        <v>0.57291666666666685</v>
      </c>
    </row>
    <row r="35" spans="5:5" ht="18.75" customHeight="1" x14ac:dyDescent="0.25">
      <c r="E35" s="25">
        <f t="shared" si="0"/>
        <v>0.58333333333333348</v>
      </c>
    </row>
    <row r="36" spans="5:5" ht="18.75" customHeight="1" x14ac:dyDescent="0.25">
      <c r="E36" s="25">
        <f t="shared" ref="E36:E67" si="1">IFERROR(IF($E35+Incremento&gt;EndTime,"",$E35+Incremento),"")</f>
        <v>0.59375000000000011</v>
      </c>
    </row>
    <row r="37" spans="5:5" ht="18.75" customHeight="1" x14ac:dyDescent="0.25">
      <c r="E37" s="25">
        <f t="shared" si="1"/>
        <v>0.60416666666666674</v>
      </c>
    </row>
    <row r="38" spans="5:5" ht="18.75" customHeight="1" x14ac:dyDescent="0.25">
      <c r="E38" s="25">
        <f t="shared" si="1"/>
        <v>0.61458333333333337</v>
      </c>
    </row>
    <row r="39" spans="5:5" ht="18.75" customHeight="1" x14ac:dyDescent="0.25">
      <c r="E39" s="25">
        <f t="shared" si="1"/>
        <v>0.625</v>
      </c>
    </row>
    <row r="40" spans="5:5" ht="18.75" customHeight="1" x14ac:dyDescent="0.25">
      <c r="E40" s="25">
        <f t="shared" si="1"/>
        <v>0.63541666666666663</v>
      </c>
    </row>
    <row r="41" spans="5:5" ht="18.75" customHeight="1" x14ac:dyDescent="0.25">
      <c r="E41" s="25">
        <f t="shared" si="1"/>
        <v>0.64583333333333326</v>
      </c>
    </row>
    <row r="42" spans="5:5" ht="18.75" customHeight="1" x14ac:dyDescent="0.25">
      <c r="E42" s="25">
        <f t="shared" si="1"/>
        <v>0.65624999999999989</v>
      </c>
    </row>
    <row r="43" spans="5:5" ht="18.75" customHeight="1" x14ac:dyDescent="0.25">
      <c r="E43" s="25">
        <f t="shared" si="1"/>
        <v>0.66666666666666652</v>
      </c>
    </row>
    <row r="44" spans="5:5" ht="18.75" customHeight="1" x14ac:dyDescent="0.25">
      <c r="E44" s="25">
        <f t="shared" si="1"/>
        <v>0.67708333333333315</v>
      </c>
    </row>
    <row r="45" spans="5:5" ht="18.75" customHeight="1" x14ac:dyDescent="0.25">
      <c r="E45" s="25">
        <f t="shared" si="1"/>
        <v>0.68749999999999978</v>
      </c>
    </row>
    <row r="46" spans="5:5" ht="18.75" customHeight="1" x14ac:dyDescent="0.25">
      <c r="E46" s="25">
        <f t="shared" si="1"/>
        <v>0.69791666666666641</v>
      </c>
    </row>
    <row r="47" spans="5:5" ht="18.75" customHeight="1" x14ac:dyDescent="0.25">
      <c r="E47" s="25">
        <f t="shared" si="1"/>
        <v>0.70833333333333304</v>
      </c>
    </row>
    <row r="48" spans="5:5" ht="18.75" customHeight="1" x14ac:dyDescent="0.25">
      <c r="E48" s="25">
        <f t="shared" si="1"/>
        <v>0.71874999999999967</v>
      </c>
    </row>
    <row r="49" spans="5:5" ht="18.75" customHeight="1" x14ac:dyDescent="0.25">
      <c r="E49" s="25">
        <f t="shared" si="1"/>
        <v>0.7291666666666663</v>
      </c>
    </row>
    <row r="50" spans="5:5" ht="18.75" customHeight="1" x14ac:dyDescent="0.25">
      <c r="E50" s="25">
        <f t="shared" si="1"/>
        <v>0.73958333333333293</v>
      </c>
    </row>
    <row r="51" spans="5:5" ht="18.75" customHeight="1" x14ac:dyDescent="0.25">
      <c r="E51" s="25">
        <f t="shared" si="1"/>
        <v>0.74999999999999956</v>
      </c>
    </row>
    <row r="52" spans="5:5" ht="18.75" customHeight="1" x14ac:dyDescent="0.25">
      <c r="E52" s="25">
        <f t="shared" si="1"/>
        <v>0.76041666666666619</v>
      </c>
    </row>
    <row r="53" spans="5:5" ht="18.75" customHeight="1" x14ac:dyDescent="0.25">
      <c r="E53" s="25">
        <f t="shared" si="1"/>
        <v>0.77083333333333282</v>
      </c>
    </row>
    <row r="54" spans="5:5" ht="18.75" customHeight="1" x14ac:dyDescent="0.25">
      <c r="E54" s="25">
        <f t="shared" si="1"/>
        <v>0.78124999999999944</v>
      </c>
    </row>
    <row r="55" spans="5:5" ht="18.75" customHeight="1" x14ac:dyDescent="0.25">
      <c r="E55" s="25">
        <f t="shared" si="1"/>
        <v>0.79166666666666607</v>
      </c>
    </row>
    <row r="56" spans="5:5" ht="18.75" customHeight="1" x14ac:dyDescent="0.25">
      <c r="E56" s="25">
        <f t="shared" si="1"/>
        <v>0.8020833333333327</v>
      </c>
    </row>
    <row r="57" spans="5:5" ht="18.75" customHeight="1" x14ac:dyDescent="0.25">
      <c r="E57" s="25">
        <f t="shared" si="1"/>
        <v>0.81249999999999933</v>
      </c>
    </row>
    <row r="58" spans="5:5" ht="18.75" customHeight="1" x14ac:dyDescent="0.25">
      <c r="E58" s="25">
        <f t="shared" si="1"/>
        <v>0.82291666666666596</v>
      </c>
    </row>
    <row r="59" spans="5:5" ht="18.75" customHeight="1" x14ac:dyDescent="0.25">
      <c r="E59" s="25">
        <f t="shared" si="1"/>
        <v>0.83333333333333259</v>
      </c>
    </row>
    <row r="60" spans="5:5" ht="18.75" customHeight="1" x14ac:dyDescent="0.25">
      <c r="E60" s="25">
        <f t="shared" si="1"/>
        <v>0.84374999999999922</v>
      </c>
    </row>
    <row r="61" spans="5:5" ht="18.75" customHeight="1" x14ac:dyDescent="0.25">
      <c r="E61" s="25">
        <f t="shared" si="1"/>
        <v>0.85416666666666585</v>
      </c>
    </row>
    <row r="62" spans="5:5" ht="18.75" customHeight="1" x14ac:dyDescent="0.25">
      <c r="E62" s="25">
        <f t="shared" si="1"/>
        <v>0.86458333333333248</v>
      </c>
    </row>
    <row r="63" spans="5:5" ht="18.75" customHeight="1" x14ac:dyDescent="0.25">
      <c r="E63" s="25">
        <f t="shared" si="1"/>
        <v>0.87499999999999911</v>
      </c>
    </row>
    <row r="64" spans="5:5" ht="18.75" customHeight="1" x14ac:dyDescent="0.25">
      <c r="E64" s="25" t="str">
        <f t="shared" si="1"/>
        <v/>
      </c>
    </row>
    <row r="65" spans="5:5" ht="18.75" customHeight="1" x14ac:dyDescent="0.25">
      <c r="E65" s="25" t="str">
        <f t="shared" si="1"/>
        <v/>
      </c>
    </row>
    <row r="66" spans="5:5" ht="18.75" customHeight="1" x14ac:dyDescent="0.25">
      <c r="E66" s="25" t="str">
        <f t="shared" si="1"/>
        <v/>
      </c>
    </row>
    <row r="67" spans="5:5" ht="18.75" customHeight="1" x14ac:dyDescent="0.25">
      <c r="E67" s="25" t="str">
        <f t="shared" si="1"/>
        <v/>
      </c>
    </row>
    <row r="68" spans="5:5" ht="18.75" customHeight="1" x14ac:dyDescent="0.25">
      <c r="E68" s="25" t="str">
        <f t="shared" ref="E68:E75" si="2">IFERROR(IF($E67+Incremento&gt;EndTime,"",$E67+Incremento),"")</f>
        <v/>
      </c>
    </row>
    <row r="69" spans="5:5" ht="18.75" customHeight="1" x14ac:dyDescent="0.25">
      <c r="E69" s="25" t="str">
        <f t="shared" si="2"/>
        <v/>
      </c>
    </row>
    <row r="70" spans="5:5" ht="18.75" customHeight="1" x14ac:dyDescent="0.25">
      <c r="E70" s="25" t="str">
        <f t="shared" si="2"/>
        <v/>
      </c>
    </row>
    <row r="71" spans="5:5" ht="18.75" customHeight="1" x14ac:dyDescent="0.25">
      <c r="E71" s="25" t="str">
        <f t="shared" si="2"/>
        <v/>
      </c>
    </row>
    <row r="72" spans="5:5" ht="18.75" customHeight="1" x14ac:dyDescent="0.25">
      <c r="E72" s="25" t="str">
        <f t="shared" si="2"/>
        <v/>
      </c>
    </row>
    <row r="73" spans="5:5" ht="18.75" customHeight="1" x14ac:dyDescent="0.25">
      <c r="E73" s="25" t="str">
        <f t="shared" si="2"/>
        <v/>
      </c>
    </row>
    <row r="74" spans="5:5" ht="18.75" customHeight="1" x14ac:dyDescent="0.25">
      <c r="E74" s="25" t="str">
        <f t="shared" si="2"/>
        <v/>
      </c>
    </row>
    <row r="75" spans="5:5" ht="18.75" customHeight="1" x14ac:dyDescent="0.25">
      <c r="E75" s="25" t="str">
        <f t="shared" si="2"/>
        <v/>
      </c>
    </row>
  </sheetData>
  <mergeCells count="2">
    <mergeCell ref="B2:C2"/>
    <mergeCell ref="B10:C10"/>
  </mergeCells>
  <conditionalFormatting sqref="E3:E75">
    <cfRule type="expression" dxfId="1" priority="1">
      <formula>$E3&gt;EndTime</formula>
    </cfRule>
    <cfRule type="expression" dxfId="0" priority="2">
      <formula>$E3=EndTime</formula>
    </cfRule>
  </conditionalFormatting>
  <dataValidations count="13">
    <dataValidation allowBlank="1" showInputMessage="1" showErrorMessage="1" prompt="Define los intervalos de tiempo en esta hoja de cálculo. Las horas de la columna E actualizarán la columna E de programación en la hoja de cálculo Programación diaria y las opciones de hora de la columna F en la hoja de cálculo Programador de eventos" sqref="A1" xr:uid="{00000000-0002-0000-0200-000000000000}"/>
    <dataValidation allowBlank="1" showInputMessage="1" showErrorMessage="1" prompt="Escribe una hora de inicio en esta celda." sqref="C4" xr:uid="{00000000-0002-0000-0200-000001000000}"/>
    <dataValidation type="list" errorStyle="warning" allowBlank="1" showInputMessage="1" showErrorMessage="1" error="Selecciona un intervalo de la lista en esta celda. Selecciona CANCELAR, a continuación, presiona ALT+FLECHA ABAJO y ENTRAR para realizar una selección." prompt="Selecciona un intervalo de la lista. Presiona ALT+FLECHA ABAJO para abrir la lista desplegable y, después, presiona ENTRAR para seleccionar un intervalo." sqref="C6" xr:uid="{00000000-0002-0000-0200-000002000000}">
      <formula1>"15 MIN, 30 MIN, 45 MIN, 60 MIN"</formula1>
    </dataValidation>
    <dataValidation errorStyle="warning" allowBlank="1" showInputMessage="1" showErrorMessage="1" prompt="Escribe una hora de finalización de la programación en esta celda." sqref="C8" xr:uid="{00000000-0002-0000-0200-000003000000}"/>
    <dataValidation allowBlank="1" showInputMessage="1" showErrorMessage="1" prompt="Para configurar la programación, actualiza la hora de inicio, establece un intervalo de incremento y una hora de finalización. La tabla de horas de la columna E se actualizará automáticamente" sqref="C2:C3 B2" xr:uid="{00000000-0002-0000-0200-000004000000}"/>
    <dataValidation allowBlank="1" showInputMessage="1" showErrorMessage="1" prompt="Modifica la Tabla de horas en esta hoja de cálculo para actualizar la programación en la hoja de cálculo Programación diaria. Escribe la hora de inicio en C4, el intervalo de tiempo en C6 y la hora de finalización en C8." sqref="B1" xr:uid="{00000000-0002-0000-0200-000005000000}"/>
    <dataValidation allowBlank="1" showInputMessage="1" showErrorMessage="1" prompt="La tabla de horas se actualiza automáticamente en función de la hora de inicio, el intervalo y la hora de finalización que se introdujeron en las celdas desde C3 hasta C7 en esta hoja de cálculo" sqref="E2" xr:uid="{00000000-0002-0000-0200-000006000000}"/>
    <dataValidation allowBlank="1" showInputMessage="1" showErrorMessage="1" prompt="Establece la hora de inicio en la celda de la derecha." sqref="B4" xr:uid="{00000000-0002-0000-0200-000007000000}"/>
    <dataValidation allowBlank="1" showInputMessage="1" showErrorMessage="1" prompt="Establece el intervalo de tiempo en la celda de la derecha." sqref="B6" xr:uid="{00000000-0002-0000-0200-000008000000}"/>
    <dataValidation allowBlank="1" showInputMessage="1" showErrorMessage="1" prompt="Establece la hora de finalización en la celda de la derecha." sqref="B8" xr:uid="{00000000-0002-0000-0200-000009000000}"/>
    <dataValidation allowBlank="1" showInputMessage="1" showErrorMessage="1" prompt="Selecciona las siguientes celdas para ver la programación diaria y para agregar un evento." sqref="B10:C10" xr:uid="{00000000-0002-0000-0200-00000A000000}"/>
    <dataValidation allowBlank="1" showInputMessage="1" showErrorMessage="1" prompt="Vínculo de navegación a la hoja de cálculo Programador de eventos para agregar un evento" sqref="B14" xr:uid="{00000000-0002-0000-0200-00000B000000}"/>
    <dataValidation allowBlank="1" showInputMessage="1" showErrorMessage="1" prompt="Vínculo de navegación a la hoja de cálculo Intervalos de tiempo para editar las horas" sqref="B12" xr:uid="{00000000-0002-0000-0200-00000C000000}"/>
  </dataValidations>
  <hyperlinks>
    <hyperlink ref="B12" location="'Daily Schedule'!A1" tooltip="Selecciona esta opción para ver la programación diaria." display="Selecciona esta opción para ver la programación diaria." xr:uid="{00000000-0004-0000-0200-000000000000}"/>
    <hyperlink ref="B14" location="'Event Scheduler'!A1" tooltip="Selecciona esta opción para agregar un nuevo evento." display="Selecciona esta opción para agregar un nuevo evento." xr:uid="{00000000-0004-0000-0200-000001000000}"/>
  </hyperlinks>
  <printOptions horizontalCentered="1"/>
  <pageMargins left="0.7" right="0.7" top="0.75" bottom="0.75" header="0.3" footer="0.3"/>
  <pageSetup paperSize="9" fitToHeight="0" orientation="portrait" r:id="rId1"/>
  <headerFooter differentFirst="1">
    <oddFooter>Page &amp;P of &amp;N</oddFooter>
  </headerFooter>
  <ignoredErrors>
    <ignoredError sqref="E3 E4:E75"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Programación diaria</vt:lpstr>
      <vt:lpstr>Programador de eventos</vt:lpstr>
      <vt:lpstr>Intervalos de tiempo</vt:lpstr>
      <vt:lpstr>Año</vt:lpstr>
      <vt:lpstr>ColumnTitle2</vt:lpstr>
      <vt:lpstr>ColumnTitle3</vt:lpstr>
      <vt:lpstr>DayVal</vt:lpstr>
      <vt:lpstr>EndTime</vt:lpstr>
      <vt:lpstr>MinuteText</vt:lpstr>
      <vt:lpstr>MonthName</vt:lpstr>
      <vt:lpstr>ScheduleHighlight</vt:lpstr>
      <vt:lpstr>Start_time</vt:lpstr>
      <vt:lpstr>TimesList</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2016-12-06T05:05:01Z</dcterms:created>
  <dcterms:modified xsi:type="dcterms:W3CDTF">2017-05-30T15:49:09Z</dcterms:modified>
</cp:coreProperties>
</file>