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MX\"/>
    </mc:Choice>
  </mc:AlternateContent>
  <xr:revisionPtr revIDLastSave="0" documentId="12_ncr:500000_{32894CA5-A108-4BA2-89BE-0E2D26DCE6B2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gistro de cheques" sheetId="7" r:id="rId1"/>
  </sheets>
  <definedNames>
    <definedName name="BúsquedaCategoría">Resumen[Categoría]</definedName>
    <definedName name="Título1">Resumen[[#Headers],[Categoría]]</definedName>
    <definedName name="TítuloDeColumna1">Registro[[#Headers],[Cheque n.º]]</definedName>
    <definedName name="TítuloDeFilaRegión1..I1">'Registro de cheques'!$D$1</definedName>
    <definedName name="_xlnm.Print_Titles" localSheetId="0">'Registro de cheques'!$B:$C,'Registro de cheques'!$2:$2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<sst xmlns="http://schemas.openxmlformats.org/spreadsheetml/2006/main" count="33" uniqueCount="24">
  <si>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Registro de cheques</t>
  </si>
  <si>
    <t>Resumen de gastos</t>
  </si>
  <si>
    <t>Categoría</t>
  </si>
  <si>
    <t>Depósito</t>
  </si>
  <si>
    <t>Comestibles</t>
  </si>
  <si>
    <t>Entretenimiento</t>
  </si>
  <si>
    <t>Escuela</t>
  </si>
  <si>
    <t>Servicios públicos</t>
  </si>
  <si>
    <t>Otros</t>
  </si>
  <si>
    <t>Total</t>
  </si>
  <si>
    <t>Saldo actual</t>
  </si>
  <si>
    <t>Cheque n.º</t>
  </si>
  <si>
    <t>Tarjeta de débito</t>
  </si>
  <si>
    <t>Fecha</t>
  </si>
  <si>
    <t>Descripción</t>
  </si>
  <si>
    <t>Saldo inicial</t>
  </si>
  <si>
    <t>Inscripción en la escuela</t>
  </si>
  <si>
    <t>Electricidad y luz municipal</t>
  </si>
  <si>
    <t>Útiles escolares</t>
  </si>
  <si>
    <t>Tienda de comestibles</t>
  </si>
  <si>
    <t>Southridge Video</t>
  </si>
  <si>
    <t>Extracción (-)</t>
  </si>
  <si>
    <t>Depósito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</si>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</sst>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dd/mm/yyyy;@"/>
    <numFmt numFmtId="167" formatCode="[$$-80A]#,##0.00;\-[$$-80A]#,##0.00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7" applyNumberFormat="1" applyFont="1" applyFill="1" applyBorder="1">
      <alignment horizontal="right" vertical="center" indent="1"/>
    </xf>
    <xf numFmtId="164" fontId="0" fillId="0" borderId="0" xfId="5" applyFont="1" applyFill="1" applyBorder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7" fontId="6" fillId="2" borderId="1" xfId="10" applyNumberFormat="1">
      <alignment horizontal="right" vertical="center"/>
    </xf>
  </cellXfs>
  <cellStyles count="12">
    <cellStyle name="Encabezado 1" xfId="2" builtinId="16" customBuiltin="1"/>
    <cellStyle name="Encabezado 4" xfId="8" builtinId="19" customBuiltin="1"/>
    <cellStyle name="Encabezado del saldo" xfId="11" xr:uid="{00000000-0005-0000-0000-000000000000}"/>
    <cellStyle name="Fecha" xfId="7" xr:uid="{00000000-0005-0000-0000-000003000000}"/>
    <cellStyle name="Moneda" xfId="6" builtinId="4" customBuiltin="1"/>
    <cellStyle name="Moneda [0]" xfId="5" builtinId="7" customBuiltin="1"/>
    <cellStyle name="Normal" xfId="0" builtinId="0" customBuiltin="1"/>
    <cellStyle name="Texto explicativo" xfId="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0" builtinId="25" customBuiltin="1"/>
  </cellStyles>
  <dxfs count="12">
    <dxf>
      <numFmt numFmtId="166" formatCode="_-[$$-80A]* #,##0.00_-;\-[$$-80A]* #,##0.00_-;_-[$$-80A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dd/mm/yyyy;@"/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roDeCheques" defaultPivotStyle="PivotStyleLight16">
    <tableStyle name="Resumen de registro de cheques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RegistroDeCheques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" displayName="Registro" ref="D2:J8" totalsRowCellStyle="Normal">
  <tableColumns count="7">
    <tableColumn id="1" xr3:uid="{00000000-0010-0000-0000-000001000000}" name="Cheque n.º" totalsRowLabel="Totals" dataCellStyle="Normal"/>
    <tableColumn id="6" xr3:uid="{00000000-0010-0000-0000-000006000000}" name="Fecha" dataDxfId="3"/>
    <tableColumn id="7" xr3:uid="{00000000-0010-0000-0000-000007000000}" name="Descripción" totalsRowDxfId="2"/>
    <tableColumn id="2" xr3:uid="{00000000-0010-0000-0000-000002000000}" name="Categoría" totalsRowDxfId="1"/>
    <tableColumn id="3" xr3:uid="{00000000-0010-0000-0000-000003000000}" name="Extracción (-)" totalsRowFunction="sum"/>
    <tableColumn id="4" xr3:uid="{00000000-0010-0000-0000-000004000000}" name="Depósito (+)" totalsRowFunction="sum" dataCellStyle="Moneda"/>
    <tableColumn id="5" xr3:uid="{00000000-0010-0000-0000-000005000000}" name="Saldo" totalsRowFunction="custom" dataCellStyle="Moneda [0]">
      <calculatedColumnFormula>IF(ISBLANK(Registro[[#This Row],[Extracción (-)]]),J2+Registro[[#This Row],[Depósito (+)]],J2-Registro[[#This Row],[Extracción (-)]])</calculatedColumnFormula>
      <totalsRowFormula>Registro[[#Totals],[Depósito (+)]]-Registro[[#Totals],[Extracción (-)]]</totalsRowFormula>
    </tableColumn>
  </tableColumns>
  <tableStyleInfo name="RegistroDeCheques" showFirstColumn="0" showLastColumn="0" showRowStripes="1" showColumnStripes="0"/>
  <extLst>
    <ext xmlns:x14="http://schemas.microsoft.com/office/spreadsheetml/2009/9/main" uri="{504A1905-F514-4f6f-8877-14C23A59335A}">
      <x14:table altTextSummary="Escribe el número de cheque, fecha, descripción, categoría, importes de extracción y depósito en esta tabla. El saldo se calcula automá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sumen" displayName="Resumen" ref="B3:C9" totalsRowShown="0">
  <tableColumns count="2">
    <tableColumn id="1" xr3:uid="{00000000-0010-0000-0100-000001000000}" name="Categoría"/>
    <tableColumn id="2" xr3:uid="{00000000-0010-0000-0100-000002000000}" name="Total" dataDxfId="0">
      <calculatedColumnFormula>SUMIF(Registro[Categoría],"=" &amp;Resumen[[#This Row],[Categoría]],Registro[Extracción (-)])</calculatedColumnFormula>
    </tableColumn>
  </tableColumns>
  <tableStyleInfo name="Resumen de registro de cheques" showFirstColumn="0" showLastColumn="0" showRowStripes="0" showColumnStripes="0"/>
  <extLst>
    <ext xmlns:x14="http://schemas.microsoft.com/office/spreadsheetml/2009/9/main" uri="{504A1905-F514-4f6f-8877-14C23A59335A}">
      <x14:table altTextSummary="Indica la categoría de los elementos en esta tabla. El total se actualiza automáticamente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3" width="24.42578125" style="4" customWidth="1"/>
    <col min="4" max="5" width="19.57031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13">
        <f>SUM(Registro[Depósito (+)])-SUM(Registro[Extracción (-)])</f>
        <v>1617</v>
      </c>
      <c r="J1" s="13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3" t="s">
        <v>2</v>
      </c>
      <c r="C3" s="1" t="s">
        <v>9</v>
      </c>
      <c r="D3" s="5"/>
      <c r="E3" s="8">
        <f ca="1">TODAY()</f>
        <v>43251</v>
      </c>
      <c r="F3" s="3" t="s">
        <v>15</v>
      </c>
      <c r="G3" s="3" t="s">
        <v>3</v>
      </c>
      <c r="H3" s="2"/>
      <c r="I3" s="2">
        <v>2000</v>
      </c>
      <c r="J3" s="9">
        <f>Registro[[#This Row],[Depósito (+)]]</f>
        <v>2000</v>
      </c>
    </row>
    <row r="4" spans="2:10" ht="30" customHeight="1" x14ac:dyDescent="0.25">
      <c r="B4" s="3" t="s">
        <v>3</v>
      </c>
      <c r="C4" s="9">
        <f>IFERROR(SUMIF(Registro[Categoría],"=" &amp;Resumen[[#This Row],[Categoría]],Registro[Depósito (+)]),"")</f>
        <v>2000</v>
      </c>
      <c r="D4" s="5" t="s">
        <v>12</v>
      </c>
      <c r="E4" s="8">
        <f ca="1">TODAY()+10</f>
        <v>43261</v>
      </c>
      <c r="F4" s="3" t="s">
        <v>16</v>
      </c>
      <c r="G4" s="3" t="s">
        <v>6</v>
      </c>
      <c r="H4" s="2">
        <v>225</v>
      </c>
      <c r="I4" s="2"/>
      <c r="J4" s="9">
        <f>IF(ISBLANK(Registro[[#This Row],[Extracción (-)]]),J3+Registro[[#This Row],[Depósito (+)]],J3-Registro[[#This Row],[Extracción (-)]])</f>
        <v>1775</v>
      </c>
    </row>
    <row r="5" spans="2:10" ht="30" customHeight="1" x14ac:dyDescent="0.25">
      <c r="B5" s="3" t="s">
        <v>4</v>
      </c>
      <c r="C5" s="9">
        <f>IFERROR(SUMIF(Registro[Categoría],"=" &amp;Resumen[[#This Row],[Categoría]],Registro[Extracción (-)]),"")</f>
        <v>40</v>
      </c>
      <c r="D5" s="5">
        <v>1001</v>
      </c>
      <c r="E5" s="8">
        <f ca="1">TODAY()+30</f>
        <v>43281</v>
      </c>
      <c r="F5" s="3" t="s">
        <v>17</v>
      </c>
      <c r="G5" s="3" t="s">
        <v>7</v>
      </c>
      <c r="H5" s="2">
        <v>73</v>
      </c>
      <c r="I5" s="2"/>
      <c r="J5" s="9">
        <f>IF(ISBLANK(Registro[[#This Row],[Extracción (-)]]),J4+Registro[[#This Row],[Depósito (+)]],J4-Registro[[#This Row],[Extracción (-)]])</f>
        <v>1702</v>
      </c>
    </row>
    <row r="6" spans="2:10" ht="30" customHeight="1" x14ac:dyDescent="0.25">
      <c r="B6" s="3" t="s">
        <v>5</v>
      </c>
      <c r="C6" s="9">
        <f>IFERROR(SUMIF(Registro[Categoría],"=" &amp;Resumen[[#This Row],[Categoría]],Registro[Extracción (-)]),"")</f>
        <v>7</v>
      </c>
      <c r="D6" s="5" t="s">
        <v>12</v>
      </c>
      <c r="E6" s="8">
        <f ca="1">TODAY()+40</f>
        <v>43291</v>
      </c>
      <c r="F6" s="3" t="s">
        <v>18</v>
      </c>
      <c r="G6" s="3" t="s">
        <v>6</v>
      </c>
      <c r="H6" s="2">
        <v>38</v>
      </c>
      <c r="I6" s="2"/>
      <c r="J6" s="9">
        <f>IF(ISBLANK(Registro[[#This Row],[Extracción (-)]]),J5+Registro[[#This Row],[Depósito (+)]],J5-Registro[[#This Row],[Extracción (-)]])</f>
        <v>1664</v>
      </c>
    </row>
    <row r="7" spans="2:10" ht="30" customHeight="1" x14ac:dyDescent="0.25">
      <c r="B7" s="3" t="s">
        <v>6</v>
      </c>
      <c r="C7" s="9">
        <f>IFERROR(SUMIF(Registro[Categoría],"=" &amp;Resumen[[#This Row],[Categoría]],Registro[Extracción (-)]),"")</f>
        <v>263</v>
      </c>
      <c r="D7" s="5">
        <v>1002</v>
      </c>
      <c r="E7" s="8">
        <f ca="1">TODAY()+55</f>
        <v>43306</v>
      </c>
      <c r="F7" s="3" t="s">
        <v>19</v>
      </c>
      <c r="G7" s="3" t="s">
        <v>4</v>
      </c>
      <c r="H7" s="2">
        <v>40</v>
      </c>
      <c r="I7" s="2"/>
      <c r="J7" s="9">
        <f>IF(ISBLANK(Registro[[#This Row],[Extracción (-)]]),J6+Registro[[#This Row],[Depósito (+)]],J6-Registro[[#This Row],[Extracción (-)]])</f>
        <v>1624</v>
      </c>
    </row>
    <row r="8" spans="2:10" ht="30" customHeight="1" x14ac:dyDescent="0.25">
      <c r="B8" s="3" t="s">
        <v>7</v>
      </c>
      <c r="C8" s="9">
        <f>IFERROR(SUMIF(Registro[Categoría],"=" &amp;Resumen[[#This Row],[Categoría]],Registro[Extracción (-)]),"")</f>
        <v>73</v>
      </c>
      <c r="D8" s="5" t="s">
        <v>12</v>
      </c>
      <c r="E8" s="8">
        <f ca="1">TODAY()+65</f>
        <v>43316</v>
      </c>
      <c r="F8" s="3" t="s">
        <v>20</v>
      </c>
      <c r="G8" s="3" t="s">
        <v>5</v>
      </c>
      <c r="H8" s="2">
        <v>7</v>
      </c>
      <c r="I8" s="2"/>
      <c r="J8" s="9">
        <f>IF(ISBLANK(Registro[[#This Row],[Extracción (-)]]),J7+Registro[[#This Row],[Depósito (+)]],J7-Registro[[#This Row],[Extracción (-)]])</f>
        <v>1617</v>
      </c>
    </row>
    <row r="9" spans="2:10" ht="30" customHeight="1" x14ac:dyDescent="0.25">
      <c r="B9" s="3" t="s">
        <v>8</v>
      </c>
      <c r="C9" s="9">
        <f>IFERROR(SUMIFS(Registro[Extracción (-)],Registro[Categoría],Resumen[[#This Row],[Categoría]])+SUMIFS(Registro[Extracción (-)],Registro[Categoría],""),"")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Selecciona un elemento de la lista. Selecciona CANCELAR y después pulsa ALT+FLECHA ABAJO para abrir la lista desplegable. Pulsa ENTRAR para realizar la selección." sqref="G3:G8" xr:uid="{00000000-0002-0000-0000-000000000000}">
      <formula1>CategoryLookup</formula1>
    </dataValidation>
    <dataValidation allowBlank="1" showInputMessage="1" showErrorMessage="1" prompt="El título de esta hoja de cálculo se muestra en esta celda" sqref="B1:C1" xr:uid="{00000000-0002-0000-0000-000001000000}"/>
    <dataValidation allowBlank="1" showInputMessage="1" showErrorMessage="1" prompt="La categoría de los elementos se incluye en la columna con este encabezado" sqref="B3" xr:uid="{00000000-0002-0000-0000-000002000000}"/>
    <dataValidation allowBlank="1" showInputMessage="1" showErrorMessage="1" prompt="Los totales por categoría se actualizan automáticamente en la columna con este encabezado en función de las entradas en la tabla Registrarse" sqref="C3" xr:uid="{00000000-0002-0000-0000-000003000000}"/>
    <dataValidation allowBlank="1" showInputMessage="1" showErrorMessage="1" prompt="Escribe el número de cheque en la columna con este encabezado" sqref="D2" xr:uid="{00000000-0002-0000-0000-000004000000}"/>
    <dataValidation allowBlank="1" showInputMessage="1" showErrorMessage="1" prompt="Escribe la fecha en la columna con este encabezado" sqref="E2" xr:uid="{00000000-0002-0000-0000-000005000000}"/>
    <dataValidation allowBlank="1" showInputMessage="1" showErrorMessage="1" prompt="Escribe la descripción en la columna con este encabezado" sqref="F2" xr:uid="{00000000-0002-0000-0000-000006000000}"/>
    <dataValidation allowBlank="1" showInputMessage="1" showErrorMessage="1" prompt="El saldo actual se actualiza automáticamente en la celda de la derecha" sqref="D1:H1" xr:uid="{00000000-0002-0000-0000-000007000000}"/>
    <dataValidation allowBlank="1" showInputMessage="1" showErrorMessage="1" prompt="El saldo actual se actualiza automáticamente en esta celda. El registro de cheques comienza en la celda D2" sqref="I1:J1" xr:uid="{00000000-0002-0000-0000-000008000000}"/>
    <dataValidation allowBlank="1" showInputMessage="1" showErrorMessage="1" prompt="Selecciona la categoría en la columna con este encabezado. Presiona ALT+FLECHA ABAJO para abrir la lista desplegable. Presiona ENTRAR para seleccionar. La lista de categoría se basa en las categorías del resumen de gastos de la izquierda" sqref="G2" xr:uid="{00000000-0002-0000-0000-000009000000}"/>
    <dataValidation allowBlank="1" showInputMessage="1" showErrorMessage="1" prompt="Escribe el importe de la extracción en la columna con este encabezado" sqref="H2" xr:uid="{00000000-0002-0000-0000-00000A000000}"/>
    <dataValidation allowBlank="1" showInputMessage="1" showErrorMessage="1" prompt="Escribe el importe del depósito en la columna con este encabezado" sqref="I2" xr:uid="{00000000-0002-0000-0000-00000B000000}"/>
    <dataValidation allowBlank="1" showInputMessage="1" showErrorMessage="1" prompt="El saldo se calcula automáticamente en la columna con este encabezado" sqref="J2" xr:uid="{00000000-0002-0000-0000-00000C000000}"/>
    <dataValidation allowBlank="1" showInputMessage="1" showErrorMessage="1" prompt="Crea un registro de cheques en esta hoja de cálculo" sqref="A1" xr:uid="{00000000-0002-0000-0000-00000D000000}"/>
    <dataValidation allowBlank="1" showInputMessage="1" showErrorMessage="1" prompt="Modifica o agrega nuevas categorías a continuación. Cuando se agregan entradas en el registro de cheques a la derecha para esa categoría, los totales se actualizarán automáticamente en este resumen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Registro de cheques</vt:lpstr>
      <vt:lpstr>BúsquedaCategoría</vt:lpstr>
      <vt:lpstr>Título1</vt:lpstr>
      <vt:lpstr>TítuloDeColumna1</vt:lpstr>
      <vt:lpstr>TítuloDeFilaRegión1..I1</vt:lpstr>
      <vt:lpstr>'Registro de cheques'!Títulos_a_imprimir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2018-05-31T14:06:42Z</dcterms:modified>
</cp:coreProperties>
</file>