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80000_{2C359BFA-174C-490A-B938-770AE40ED11B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Programación de tarea" sheetId="1" r:id="rId1"/>
    <sheet name="Detalles de la tarea" sheetId="3" r:id="rId2"/>
  </sheets>
  <definedNames>
    <definedName name="_xlnm.Print_Area" localSheetId="1">'Detalles de la tarea'!$A:$H</definedName>
    <definedName name="ReglaDeResaltado">IF('Programación de tarea'!$D$3="SIN RESALTAR",FALSE,TRUE)</definedName>
    <definedName name="SegmentaciónDeDatos_Curso">#N/A</definedName>
    <definedName name="SegmentaciónDeDatos_Empezó_el">#N/A</definedName>
    <definedName name="SegmentaciónDeDatos_Progreso">#N/A</definedName>
    <definedName name="SegmentaciónDeDatos_Tarea">#N/A</definedName>
    <definedName name="SegmentaciónDeDatos_Vence_el">#N/A</definedName>
    <definedName name="_xlnm.Print_Titles" localSheetId="1">'Detalles de la tarea'!$3:$3</definedName>
    <definedName name="_xlnm.Print_Titles" localSheetId="0">'Programación de tarea'!$5:$5</definedName>
    <definedName name="VerificaciónDeFecha">'Programación de tarea'!$C$3*IF('Programación de tarea'!$D$3="SEMANAS",7,IF('Programación de tarea'!$D$3="DÍAS",1,30))</definedName>
  </definedNames>
  <calcPr calcId="162913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  <c r="G8" i="1"/>
  <c r="G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<sst xmlns="http://schemas.openxmlformats.org/spreadsheetml/2006/main" count="87" uniqueCount="41">
  <si>
    <t>PROGRAMACIÓN DE TAREAS</t>
  </si>
  <si>
    <t xml:space="preserve">SELECCIONA LOS CRITERIOS PARA LAS TAREAS QUE VENCEN EN: </t>
  </si>
  <si>
    <t>Tarea</t>
  </si>
  <si>
    <t>Proyecto 1</t>
  </si>
  <si>
    <t>Proyecto 2</t>
  </si>
  <si>
    <t>Proyecto 3</t>
  </si>
  <si>
    <t>Proyecto 4</t>
  </si>
  <si>
    <t>Proyecto 5</t>
  </si>
  <si>
    <t>Proyecto 6</t>
  </si>
  <si>
    <t>Proyecto 7</t>
  </si>
  <si>
    <t>Proyecto 8</t>
  </si>
  <si>
    <t>Proyecto 9</t>
  </si>
  <si>
    <t>Proyecto 10</t>
  </si>
  <si>
    <t>Proyecto 11</t>
  </si>
  <si>
    <t>Proyecto 12</t>
  </si>
  <si>
    <t>Curso</t>
  </si>
  <si>
    <t>Paramédica 1</t>
  </si>
  <si>
    <t>DETALLES DE LA TAREA &gt;</t>
  </si>
  <si>
    <t>LEYENDA DE LA BARRA DE COLOR DE FINALIZACIÓN</t>
  </si>
  <si>
    <t>DÍAS</t>
  </si>
  <si>
    <t>Profesor</t>
  </si>
  <si>
    <t>Profesor 1</t>
  </si>
  <si>
    <t>Profesor 2</t>
  </si>
  <si>
    <t>Profesor 3</t>
  </si>
  <si>
    <t>Profesor 4</t>
  </si>
  <si>
    <t>Empezó el</t>
  </si>
  <si>
    <t>&gt; = 0%</t>
  </si>
  <si>
    <t>Vence el</t>
  </si>
  <si>
    <t>&lt; 40% = &gt;</t>
  </si>
  <si>
    <t>Progreso</t>
  </si>
  <si>
    <t>Porcentaje</t>
  </si>
  <si>
    <t>DETALLES DE LA TAREA</t>
  </si>
  <si>
    <t xml:space="preserve">Para actualizar estos datos, selecciona una celda de tabla dinámica a partir de la celda B3, ve a la pestaña Analizar y luego selecciona Actualizar. La segmentación de datos para filtrar gastos por tareas, fecha de inicio, curso, fecha de vencimiento y porcentaje de progreso está en las celdas I3 K3, M3, I13 y K13.
</t>
  </si>
  <si>
    <t>La segmentación de datos para filtrar los datos de la tabla en función de la tarea está en esta celda.</t>
  </si>
  <si>
    <t>La segmentación de datos para filtrar los datos de la tabla en función de la fecha de vencimiento está en esta celda.</t>
  </si>
  <si>
    <t>La segmentación de datos para filtrar los datos de la tabla en función de la fecha de inicio está en esta celda.</t>
  </si>
  <si>
    <t>La segmentación de datos para filtrar los datos de la tabla en función del porcentaje de progreso está en esta celda.</t>
  </si>
  <si>
    <t>&lt; PROGRAMACIÓN DE TAREAS</t>
  </si>
  <si>
    <t>La segmentación de datos para filtrar los datos de la tabla en función del curso está en esta celda.</t>
  </si>
  <si>
    <t>Paramédica 2</t>
  </si>
  <si>
    <t>Paramédica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</si>
</sst>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6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11" fillId="0" borderId="0" applyNumberFormat="0" applyBorder="0" applyAlignment="0" applyProtection="0"/>
    <xf numFmtId="0" fontId="5" fillId="2" borderId="1" applyNumberFormat="0" applyAlignment="0" applyProtection="0"/>
    <xf numFmtId="0" fontId="8" fillId="0" borderId="0" applyNumberFormat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Protection="0">
      <alignment horizontal="center" vertical="center"/>
    </xf>
    <xf numFmtId="0" fontId="10" fillId="0" borderId="0" applyNumberFormat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14" fontId="1" fillId="0" borderId="0">
      <alignment horizontal="left" vertical="center"/>
    </xf>
  </cellStyleXfs>
  <cellXfs count="36">
    <xf numFmtId="0" fontId="0" fillId="0" borderId="0" xfId="0">
      <alignment horizontal="left" vertical="center"/>
    </xf>
    <xf numFmtId="0" fontId="0" fillId="0" borderId="0" xfId="0" applyAlignment="1">
      <alignment wrapText="1"/>
    </xf>
    <xf numFmtId="0" fontId="3" fillId="0" borderId="0" xfId="0" applyFont="1">
      <alignment horizontal="left" vertical="center"/>
    </xf>
    <xf numFmtId="0" fontId="4" fillId="0" borderId="0" xfId="0" applyFont="1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9" fontId="0" fillId="0" borderId="0" xfId="1" applyFont="1" applyFill="1" applyBorder="1" applyAlignment="1">
      <alignment vertical="center"/>
    </xf>
    <xf numFmtId="0" fontId="1" fillId="3" borderId="2" xfId="3" applyFont="1" applyFill="1" applyBorder="1" applyAlignment="1">
      <alignment horizontal="center" vertical="center"/>
    </xf>
    <xf numFmtId="14" fontId="0" fillId="0" borderId="0" xfId="0" applyNumberFormat="1">
      <alignment horizontal="left" vertical="center"/>
    </xf>
    <xf numFmtId="0" fontId="0" fillId="0" borderId="0" xfId="0" applyNumberFormat="1">
      <alignment horizontal="left" vertical="center"/>
    </xf>
    <xf numFmtId="0" fontId="6" fillId="0" borderId="0" xfId="0" applyNumberFormat="1" applyFont="1" applyBorder="1" applyAlignment="1"/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>
      <alignment horizontal="left" vertical="center"/>
    </xf>
    <xf numFmtId="0" fontId="0" fillId="0" borderId="0" xfId="0" applyAlignment="1">
      <alignment vertical="center"/>
    </xf>
    <xf numFmtId="0" fontId="13" fillId="0" borderId="0" xfId="10">
      <alignment horizontal="center" vertical="center"/>
    </xf>
    <xf numFmtId="9" fontId="12" fillId="5" borderId="0" xfId="13" applyNumberFormat="1" applyAlignment="1">
      <alignment horizontal="center" vertical="center"/>
    </xf>
    <xf numFmtId="0" fontId="1" fillId="6" borderId="0" xfId="14" applyNumberFormat="1" applyAlignment="1">
      <alignment horizontal="center" vertical="center"/>
    </xf>
    <xf numFmtId="14" fontId="1" fillId="0" borderId="0" xfId="15">
      <alignment horizontal="left" vertical="center"/>
    </xf>
    <xf numFmtId="9" fontId="0" fillId="0" borderId="0" xfId="1" applyFont="1" applyFill="1" applyBorder="1" applyAlignment="1">
      <alignment horizontal="right" vertical="center"/>
    </xf>
    <xf numFmtId="9" fontId="0" fillId="4" borderId="0" xfId="12" applyNumberFormat="1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pivotButton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10" applyNumberFormat="1">
      <alignment horizontal="center" vertical="center"/>
    </xf>
    <xf numFmtId="0" fontId="11" fillId="0" borderId="0" xfId="2" applyAlignment="1">
      <alignment horizontal="left" vertical="top"/>
    </xf>
    <xf numFmtId="0" fontId="8" fillId="0" borderId="0" xfId="4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11" applyAlignment="1">
      <alignment horizontal="left" vertical="top" wrapText="1"/>
    </xf>
  </cellXfs>
  <cellStyles count="16">
    <cellStyle name="40% - Énfasis2" xfId="12" builtinId="35"/>
    <cellStyle name="40% - Énfasis4" xfId="14" builtinId="43"/>
    <cellStyle name="Celda de comprobación" xfId="3" builtinId="23" customBuiltin="1"/>
    <cellStyle name="Encabezado 1" xfId="10" builtinId="16" customBuiltin="1"/>
    <cellStyle name="Énfasis3" xfId="13" builtinId="37" customBuiltin="1"/>
    <cellStyle name="Fecha" xfId="15" xr:uid="{00000000-0005-0000-0000-000008000000}"/>
    <cellStyle name="Hipervínculo" xfId="4" builtinId="8" customBuiltin="1"/>
    <cellStyle name="Hipervínculo visitado" xfId="5" builtinId="9" customBuiltin="1"/>
    <cellStyle name="Millares" xfId="6" builtinId="3" customBuiltin="1"/>
    <cellStyle name="Millares [0]" xfId="7" builtinId="6" customBuiltin="1"/>
    <cellStyle name="Moneda" xfId="8" builtinId="4" customBuiltin="1"/>
    <cellStyle name="Moneda [0]" xfId="9" builtinId="7" customBuiltin="1"/>
    <cellStyle name="Normal" xfId="0" builtinId="0" customBuiltin="1"/>
    <cellStyle name="Porcentaje" xfId="1" builtinId="5"/>
    <cellStyle name="Texto explicativo" xfId="11" builtinId="53" customBuiltin="1"/>
    <cellStyle name="Título" xfId="2" builtinId="15" customBuiltin="1"/>
  </cellStyles>
  <dxfs count="137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scheme val="major"/>
      </font>
      <fill>
        <patternFill>
          <bgColor theme="1" tint="0.24994659260841701"/>
        </patternFill>
      </fill>
      <border>
        <vertical/>
        <horizontal/>
      </border>
    </dxf>
    <dxf>
      <font>
        <b val="0"/>
        <i val="0"/>
        <sz val="11"/>
        <color theme="0"/>
      </font>
      <fill>
        <patternFill patternType="solid">
          <bgColor theme="0"/>
        </patternFill>
      </fill>
      <border>
        <vertical/>
        <horizontal/>
      </border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family val="2"/>
        <scheme val="major"/>
      </font>
      <fill>
        <patternFill>
          <bgColor theme="1" tint="0.24994659260841701"/>
        </patternFill>
      </fill>
    </dxf>
    <dxf>
      <font>
        <b val="0"/>
        <i val="0"/>
        <sz val="11"/>
        <color theme="0"/>
      </font>
      <fill>
        <patternFill>
          <bgColor theme="0"/>
        </patternFill>
      </fill>
    </dxf>
  </dxfs>
  <tableStyles count="4" defaultTableStyle="TableStyleMedium2" defaultPivotStyle="PivotStyleLight16">
    <tableStyle name="Assignment detail Slicer 2" pivot="0" table="0" count="10" xr9:uid="{1FE8663C-B31A-453D-B9BA-73B30511C958}">
      <tableStyleElement type="wholeTable" dxfId="136"/>
      <tableStyleElement type="headerRow" dxfId="135"/>
    </tableStyle>
    <tableStyle name="Detalles de la tarea" table="0" count="11" xr9:uid="{00000000-0011-0000-FFFF-FFFF00000000}">
      <tableStyleElement type="wholeTable" dxfId="134"/>
      <tableStyleElement type="headerRow" dxfId="133"/>
      <tableStyleElement type="totalRow" dxfId="132"/>
      <tableStyleElement type="firstRowStripe" dxfId="131"/>
      <tableStyleElement type="firstColumnStripe" dxfId="130"/>
      <tableStyleElement type="firstSubtotalRow" dxfId="129"/>
      <tableStyleElement type="secondSubtotalRow" dxfId="128"/>
      <tableStyleElement type="firstRowSubheading" dxfId="127"/>
      <tableStyleElement type="secondRowSubheading" dxfId="126"/>
      <tableStyleElement type="pageFieldLabels" dxfId="125"/>
      <tableStyleElement type="pageFieldValues" dxfId="124"/>
    </tableStyle>
    <tableStyle name="Segmentación de datos de detalles de la tarea" pivot="0" table="0" count="2" xr9:uid="{00000000-0011-0000-FFFF-FFFF01000000}">
      <tableStyleElement type="wholeTable" dxfId="123"/>
      <tableStyleElement type="headerRow" dxfId="122"/>
    </tableStyle>
    <tableStyle name="Programación de tarea" pivot="0" count="6" xr9:uid="{00000000-0011-0000-FFFF-FFFF02000000}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ColumnStripe" dxfId="116"/>
    </tableStyle>
  </tableStyles>
  <colors>
    <mruColors>
      <color rgb="FFFFFFFF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7"/>
          </font>
          <fill>
            <patternFill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/>
            <i val="0"/>
            <sz val="11"/>
            <color theme="0"/>
          </font>
          <fill>
            <patternFill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4" tint="0.79998168889431442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4" tint="0.599963377788628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Assignment detail Slicer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9</xdr:col>
      <xdr:colOff>676275</xdr:colOff>
      <xdr:row>11</xdr:row>
      <xdr:rowOff>113325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Tarea">
              <a:extLst>
                <a:ext uri="{FF2B5EF4-FFF2-40B4-BE49-F238E27FC236}">
                  <a16:creationId xmlns:a16="http://schemas.microsoft.com/office/drawing/2014/main" id="{53DE4818-3922-4A12-9209-39C347C4A3D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ar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39100" y="1104900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28575</xdr:colOff>
      <xdr:row>2</xdr:row>
      <xdr:rowOff>0</xdr:rowOff>
    </xdr:from>
    <xdr:to>
      <xdr:col>11</xdr:col>
      <xdr:colOff>695325</xdr:colOff>
      <xdr:row>11</xdr:row>
      <xdr:rowOff>113325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Empezó el">
              <a:extLst>
                <a:ext uri="{FF2B5EF4-FFF2-40B4-BE49-F238E27FC236}">
                  <a16:creationId xmlns:a16="http://schemas.microsoft.com/office/drawing/2014/main" id="{E208712E-BA8D-4BA9-8EAC-903C0E04793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mpezó e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7850" y="1104900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9525</xdr:colOff>
      <xdr:row>12</xdr:row>
      <xdr:rowOff>85725</xdr:rowOff>
    </xdr:from>
    <xdr:to>
      <xdr:col>9</xdr:col>
      <xdr:colOff>676275</xdr:colOff>
      <xdr:row>18</xdr:row>
      <xdr:rowOff>351450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Vence el">
              <a:extLst>
                <a:ext uri="{FF2B5EF4-FFF2-40B4-BE49-F238E27FC236}">
                  <a16:creationId xmlns:a16="http://schemas.microsoft.com/office/drawing/2014/main" id="{C7934644-C779-4943-9518-DD51FA68FC1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ence e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39100" y="3286125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28575</xdr:colOff>
      <xdr:row>12</xdr:row>
      <xdr:rowOff>85724</xdr:rowOff>
    </xdr:from>
    <xdr:to>
      <xdr:col>11</xdr:col>
      <xdr:colOff>695325</xdr:colOff>
      <xdr:row>18</xdr:row>
      <xdr:rowOff>351449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greso">
              <a:extLst>
                <a:ext uri="{FF2B5EF4-FFF2-40B4-BE49-F238E27FC236}">
                  <a16:creationId xmlns:a16="http://schemas.microsoft.com/office/drawing/2014/main" id="{9F8B9D47-2201-4C1F-9FE7-8F26204FEAE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gre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467850" y="3286124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57150</xdr:colOff>
      <xdr:row>2</xdr:row>
      <xdr:rowOff>0</xdr:rowOff>
    </xdr:from>
    <xdr:to>
      <xdr:col>14</xdr:col>
      <xdr:colOff>114300</xdr:colOff>
      <xdr:row>11</xdr:row>
      <xdr:rowOff>113325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Curso">
              <a:extLst>
                <a:ext uri="{FF2B5EF4-FFF2-40B4-BE49-F238E27FC236}">
                  <a16:creationId xmlns:a16="http://schemas.microsoft.com/office/drawing/2014/main" id="{AF6AAA14-009D-45F1-86B1-3D5768E00BE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ur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5" y="1104900"/>
              <a:ext cx="13716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dmin" refreshedDate="43207.401409259262" createdVersion="6" refreshedVersion="6" minRefreshableVersion="3" recordCount="12" xr:uid="{00A743CC-0DC9-42E2-9FB1-C98AD1144B91}">
  <cacheSource type="worksheet">
    <worksheetSource name="Tareas"/>
  </cacheSource>
  <cacheFields count="7">
    <cacheField name="Tarea" numFmtId="0">
      <sharedItems count="12">
        <s v="Proyecto 1"/>
        <s v="Proyecto 2"/>
        <s v="Proyecto 3"/>
        <s v="Proyecto 4"/>
        <s v="Proyecto 5"/>
        <s v="Proyecto 6"/>
        <s v="Proyecto 7"/>
        <s v="Proyecto 8"/>
        <s v="Proyecto 9"/>
        <s v="Proyecto 10"/>
        <s v="Proyecto 11"/>
        <s v="Proyecto 12"/>
      </sharedItems>
    </cacheField>
    <cacheField name="Curso" numFmtId="0">
      <sharedItems count="5">
        <s v="Paramédica 1"/>
        <s v="Paramédica 2"/>
        <s v="Paramédica 3"/>
        <s v="Paramedic 3" u="1"/>
        <s v="Paramedic 2" u="1"/>
      </sharedItems>
    </cacheField>
    <cacheField name="Profesor" numFmtId="0">
      <sharedItems count="4">
        <s v="Profesor 1"/>
        <s v="Profesor 2"/>
        <s v="Profesor 3"/>
        <s v="Profesor 4"/>
      </sharedItems>
    </cacheField>
    <cacheField name="Empezó el" numFmtId="14">
      <sharedItems containsSemiMixedTypes="0" containsNonDate="0" containsDate="1" containsString="0" minDate="2018-02-15T00:00:00" maxDate="2018-04-08T00:00:00" count="22">
        <d v="2018-03-18T00:00:00"/>
        <d v="2018-03-28T00:00:00"/>
        <d v="2018-04-02T00:00:00"/>
        <d v="2018-02-16T00:00:00"/>
        <d v="2018-03-23T00:00:00"/>
        <d v="2018-03-14T00:00:00"/>
        <d v="2018-03-26T00:00:00"/>
        <d v="2018-04-07T00:00:00"/>
        <d v="2018-02-26T00:00:00"/>
        <d v="2018-04-04T00:00:00"/>
        <d v="2018-03-20T00:00:00"/>
        <d v="2018-03-17T00:00:00" u="1"/>
        <d v="2018-04-01T00:00:00" u="1"/>
        <d v="2018-03-13T00:00:00" u="1"/>
        <d v="2018-02-25T00:00:00" u="1"/>
        <d v="2018-03-22T00:00:00" u="1"/>
        <d v="2018-04-06T00:00:00" u="1"/>
        <d v="2018-03-27T00:00:00" u="1"/>
        <d v="2018-03-19T00:00:00" u="1"/>
        <d v="2018-04-03T00:00:00" u="1"/>
        <d v="2018-02-15T00:00:00" u="1"/>
        <d v="2018-03-25T00:00:00" u="1"/>
      </sharedItems>
    </cacheField>
    <cacheField name="Vence el" numFmtId="14">
      <sharedItems containsSemiMixedTypes="0" containsNonDate="0" containsDate="1" containsString="0" minDate="2018-05-04T00:00:00" maxDate="2018-07-07T00:00:00" count="22">
        <d v="2018-05-17T00:00:00"/>
        <d v="2018-06-16T00:00:00"/>
        <d v="2018-05-29T00:00:00"/>
        <d v="2018-05-27T00:00:00"/>
        <d v="2018-05-07T00:00:00"/>
        <d v="2018-07-06T00:00:00"/>
        <d v="2018-05-11T00:00:00"/>
        <d v="2018-06-06T00:00:00"/>
        <d v="2018-05-05T00:00:00"/>
        <d v="2018-06-11T00:00:00"/>
        <d v="2018-05-31T00:00:00"/>
        <d v="2018-05-28T00:00:00" u="1"/>
        <d v="2018-07-05T00:00:00" u="1"/>
        <d v="2018-05-16T00:00:00" u="1"/>
        <d v="2018-05-04T00:00:00" u="1"/>
        <d v="2018-06-05T00:00:00" u="1"/>
        <d v="2018-05-30T00:00:00" u="1"/>
        <d v="2018-05-26T00:00:00" u="1"/>
        <d v="2018-06-10T00:00:00" u="1"/>
        <d v="2018-06-15T00:00:00" u="1"/>
        <d v="2018-05-10T00:00:00" u="1"/>
        <d v="2018-05-06T00:00:00" u="1"/>
      </sharedItems>
    </cacheField>
    <cacheField name="Progreso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Porcentaje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B42C22-7D23-416B-B1D9-4398676996B9}" name="TablaDinámicaDeTareas" cacheId="8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5">
        <item m="1" x="4"/>
        <item m="1" x="3"/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22">
        <item m="1" x="20"/>
        <item m="1" x="14"/>
        <item m="1" x="13"/>
        <item m="1" x="11"/>
        <item m="1" x="18"/>
        <item m="1" x="15"/>
        <item m="1" x="21"/>
        <item m="1" x="17"/>
        <item m="1" x="12"/>
        <item m="1" x="19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14" outline="0" showAll="0" defaultSubtotal="0">
      <items count="22">
        <item m="1" x="14"/>
        <item m="1" x="21"/>
        <item m="1" x="20"/>
        <item m="1" x="13"/>
        <item m="1" x="17"/>
        <item m="1" x="11"/>
        <item m="1" x="16"/>
        <item m="1" x="15"/>
        <item m="1" x="18"/>
        <item m="1" x="19"/>
        <item m="1" x="12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  <pivotField compact="0" numFmtId="9" outline="0" showAll="0"/>
  </pivotFields>
  <rowFields count="6">
    <field x="2"/>
    <field x="1"/>
    <field x="0"/>
    <field x="3"/>
    <field x="4"/>
    <field x="5"/>
  </rowFields>
  <rowItems count="12">
    <i>
      <x/>
      <x v="2"/>
      <x/>
      <x v="11"/>
      <x v="11"/>
      <x v="10"/>
    </i>
    <i r="2">
      <x v="7"/>
      <x v="15"/>
      <x v="15"/>
      <x v="5"/>
    </i>
    <i r="2">
      <x v="11"/>
      <x v="18"/>
      <x v="19"/>
      <x v="8"/>
    </i>
    <i r="1">
      <x v="4"/>
      <x v="3"/>
      <x v="21"/>
      <x v="21"/>
      <x v="7"/>
    </i>
    <i>
      <x v="1"/>
      <x v="2"/>
      <x v="4"/>
      <x v="12"/>
      <x v="12"/>
      <x/>
    </i>
    <i r="2">
      <x v="5"/>
      <x v="13"/>
      <x v="13"/>
      <x v="9"/>
    </i>
    <i r="2">
      <x v="8"/>
      <x v="16"/>
      <x v="16"/>
      <x v="2"/>
    </i>
    <i>
      <x v="2"/>
      <x v="2"/>
      <x v="6"/>
      <x v="14"/>
      <x v="14"/>
      <x v="1"/>
    </i>
    <i r="2">
      <x v="9"/>
      <x v="17"/>
      <x v="17"/>
      <x v="3"/>
    </i>
    <i r="1">
      <x v="3"/>
      <x v="2"/>
      <x v="20"/>
      <x v="20"/>
      <x v="6"/>
    </i>
    <i>
      <x v="3"/>
      <x v="2"/>
      <x v="10"/>
      <x v="18"/>
      <x v="18"/>
      <x v="4"/>
    </i>
    <i r="1">
      <x v="3"/>
      <x v="1"/>
      <x v="19"/>
      <x v="12"/>
      <x v="5"/>
    </i>
  </rowItems>
  <colItems count="1">
    <i/>
  </colItems>
  <formats count="55">
    <format dxfId="109">
      <pivotArea type="all" dataOnly="0" outline="0" fieldPosition="0"/>
    </format>
    <format dxfId="108">
      <pivotArea field="2" type="button" dataOnly="0" labelOnly="1" outline="0" axis="axisRow" fieldPosition="0"/>
    </format>
    <format dxfId="107">
      <pivotArea field="1" type="button" dataOnly="0" labelOnly="1" outline="0" axis="axisRow" fieldPosition="1"/>
    </format>
    <format dxfId="106">
      <pivotArea field="0" type="button" dataOnly="0" labelOnly="1" outline="0" axis="axisRow" fieldPosition="2"/>
    </format>
    <format dxfId="105">
      <pivotArea field="3" type="button" dataOnly="0" labelOnly="1" outline="0" axis="axisRow" fieldPosition="3"/>
    </format>
    <format dxfId="104">
      <pivotArea field="4" type="button" dataOnly="0" labelOnly="1" outline="0" axis="axisRow" fieldPosition="4"/>
    </format>
    <format dxfId="103">
      <pivotArea field="5" type="button" dataOnly="0" labelOnly="1" outline="0" axis="axisRow" fieldPosition="5"/>
    </format>
    <format dxfId="102">
      <pivotArea dataOnly="0" labelOnly="1" outline="0" fieldPosition="0">
        <references count="1">
          <reference field="2" count="0"/>
        </references>
      </pivotArea>
    </format>
    <format dxfId="101">
      <pivotArea dataOnly="0" labelOnly="1" outline="0" fieldPosition="0">
        <references count="2">
          <reference field="1" count="2">
            <x v="2"/>
            <x v="4"/>
          </reference>
          <reference field="2" count="1" selected="0">
            <x v="0"/>
          </reference>
        </references>
      </pivotArea>
    </format>
    <format dxfId="100">
      <pivotArea dataOnly="0" labelOnly="1" outline="0" fieldPosition="0">
        <references count="2">
          <reference field="1" count="1">
            <x v="2"/>
          </reference>
          <reference field="2" count="1" selected="0">
            <x v="1"/>
          </reference>
        </references>
      </pivotArea>
    </format>
    <format dxfId="99">
      <pivotArea dataOnly="0" labelOnly="1" outline="0" fieldPosition="0">
        <references count="2">
          <reference field="1" count="1">
            <x v="3"/>
          </reference>
          <reference field="2" count="1" selected="0">
            <x v="2"/>
          </reference>
        </references>
      </pivotArea>
    </format>
    <format dxfId="98">
      <pivotArea dataOnly="0" labelOnly="1" outline="0" fieldPosition="0">
        <references count="2">
          <reference field="1" count="2">
            <x v="2"/>
            <x v="3"/>
          </reference>
          <reference field="2" count="1" selected="0">
            <x v="3"/>
          </reference>
        </references>
      </pivotArea>
    </format>
    <format dxfId="97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96">
      <pivotArea dataOnly="0" labelOnly="1" outline="0" fieldPosition="0">
        <references count="3">
          <reference field="0" count="1">
            <x v="3"/>
          </reference>
          <reference field="1" count="1" selected="0">
            <x v="4"/>
          </reference>
          <reference field="2" count="1" selected="0">
            <x v="0"/>
          </reference>
        </references>
      </pivotArea>
    </format>
    <format dxfId="95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2"/>
          </reference>
          <reference field="2" count="1" selected="0">
            <x v="1"/>
          </reference>
        </references>
      </pivotArea>
    </format>
    <format dxfId="94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2"/>
          </reference>
          <reference field="2" count="1" selected="0">
            <x v="2"/>
          </reference>
        </references>
      </pivotArea>
    </format>
    <format dxfId="93">
      <pivotArea dataOnly="0" labelOnly="1" outline="0" fieldPosition="0">
        <references count="3">
          <reference field="0" count="1">
            <x v="2"/>
          </reference>
          <reference field="1" count="1" selected="0">
            <x v="3"/>
          </reference>
          <reference field="2" count="1" selected="0">
            <x v="2"/>
          </reference>
        </references>
      </pivotArea>
    </format>
    <format dxfId="92">
      <pivotArea dataOnly="0" labelOnly="1" outline="0" fieldPosition="0">
        <references count="3">
          <reference field="0" count="1">
            <x v="10"/>
          </reference>
          <reference field="1" count="1" selected="0">
            <x v="2"/>
          </reference>
          <reference field="2" count="1" selected="0">
            <x v="3"/>
          </reference>
        </references>
      </pivotArea>
    </format>
    <format dxfId="91">
      <pivotArea dataOnly="0" labelOnly="1" outline="0" fieldPosition="0">
        <references count="3">
          <reference field="0" count="1">
            <x v="1"/>
          </reference>
          <reference field="1" count="1" selected="0">
            <x v="3"/>
          </reference>
          <reference field="2" count="1" selected="0">
            <x v="3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5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3" count="1">
            <x v="6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1">
            <x v="9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2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7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9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5"/>
          </reference>
        </references>
      </pivotArea>
    </format>
    <format dxfId="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7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2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10"/>
          </reference>
        </references>
      </pivotArea>
    </format>
    <format dxfId="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5"/>
          </reference>
        </references>
      </pivotArea>
    </format>
    <format dxfId="6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0"/>
          </reference>
          <reference field="5" count="1">
            <x v="8"/>
          </reference>
        </references>
      </pivotArea>
    </format>
    <format dxfId="6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4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6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9"/>
          </reference>
          <reference field="5" count="1">
            <x v="0"/>
          </reference>
        </references>
      </pivotArea>
    </format>
    <format dxfId="6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5"/>
          </reference>
          <reference field="5" count="1">
            <x v="9"/>
          </reference>
        </references>
      </pivotArea>
    </format>
    <format dxfId="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2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2"/>
          </reference>
        </references>
      </pivotArea>
    </format>
    <format dxfId="5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2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"/>
          </reference>
        </references>
      </pivotArea>
    </format>
    <format dxfId="5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2"/>
          </reference>
          <reference field="2" count="1" selected="0">
            <x v="2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3"/>
          </reference>
        </references>
      </pivotArea>
    </format>
    <format dxfId="5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3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6"/>
          </reference>
        </references>
      </pivotArea>
    </format>
    <format dxfId="5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2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4"/>
          </reference>
        </references>
      </pivotArea>
    </format>
    <format dxfId="5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3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5"/>
          </reference>
        </references>
      </pivotArea>
    </format>
  </formats>
  <pivotTableStyleInfo name="Detalles de la tarea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Los detalles de tareas agrupadas por Instructor, y luego por curso se actualizan automáticamente de la tabla de tareas de la hoja de cálculo de programación de tareas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area" xr10:uid="{1F8674D7-47F1-4A45-9654-76B6727FCA99}" sourceName="Tarea">
  <pivotTables>
    <pivotTable tabId="3" name="TablaDinámicaDeTareas"/>
  </pivotTables>
  <data>
    <tabular pivotCacheId="3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mpezó_el" xr10:uid="{CA86CBE1-E80B-49A5-9DE9-C7F059656DE0}" sourceName="Empezó el">
  <pivotTables>
    <pivotTable tabId="3" name="TablaDinámicaDeTareas"/>
  </pivotTables>
  <data>
    <tabular pivotCacheId="3" showMissing="0">
      <items count="22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  <i x="20" s="1" nd="1"/>
        <i x="14" s="1" nd="1"/>
        <i x="13" s="1" nd="1"/>
        <i x="11" s="1" nd="1"/>
        <i x="18" s="1" nd="1"/>
        <i x="15" s="1" nd="1"/>
        <i x="21" s="1" nd="1"/>
        <i x="17" s="1" nd="1"/>
        <i x="12" s="1" nd="1"/>
        <i x="19" s="1" nd="1"/>
        <i x="1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ence_el" xr10:uid="{0269B801-4837-471C-B285-61E1AE9A1204}" sourceName="Vence el">
  <pivotTables>
    <pivotTable tabId="3" name="TablaDinámicaDeTareas"/>
  </pivotTables>
  <data>
    <tabular pivotCacheId="3" showMissing="0">
      <items count="22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  <i x="14" s="1" nd="1"/>
        <i x="21" s="1" nd="1"/>
        <i x="20" s="1" nd="1"/>
        <i x="13" s="1" nd="1"/>
        <i x="17" s="1" nd="1"/>
        <i x="11" s="1" nd="1"/>
        <i x="16" s="1" nd="1"/>
        <i x="15" s="1" nd="1"/>
        <i x="18" s="1" nd="1"/>
        <i x="19" s="1" nd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greso" xr10:uid="{5CAA7C61-7376-4312-92AD-CE927BC07B72}" sourceName="Progreso">
  <pivotTables>
    <pivotTable tabId="3" name="TablaDinámicaDeTareas"/>
  </pivotTables>
  <data>
    <tabular pivotCacheId="3" showMissing="0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urso" xr10:uid="{EDC3B67E-AEB6-45B7-9E5B-BA896B428335}" sourceName="Curso">
  <pivotTables>
    <pivotTable tabId="3" name="TablaDinámicaDeTareas"/>
  </pivotTables>
  <data>
    <tabular pivotCacheId="3" showMissing="0">
      <items count="5">
        <i x="0" s="1"/>
        <i x="1" s="1"/>
        <i x="2" s="1"/>
        <i x="4" s="1" nd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area" xr10:uid="{A15782EE-876D-4217-9D6F-78946016E470}" cache="SegmentaciónDeDatos_Tarea" caption="Tarea" style="Assignment detail Slicer 2" rowHeight="183600"/>
  <slicer name="Empezó el" xr10:uid="{48DE5916-5976-4FC7-9FC4-508BECFB1B83}" cache="SegmentaciónDeDatos_Empezó_el" caption="Empezó el" style="Assignment detail Slicer 2" rowHeight="183600"/>
  <slicer name="Vence el" xr10:uid="{9CAC18D8-A4F6-430B-970F-DAECC1B4261E}" cache="SegmentaciónDeDatos_Vence_el" caption="Vence el" style="Assignment detail Slicer 2" rowHeight="183600"/>
  <slicer name="Progreso" xr10:uid="{985A7F93-A9EC-48D2-8065-A846C4F5445A}" cache="SegmentaciónDeDatos_Progreso" caption="Progreso" style="Assignment detail Slicer 2" rowHeight="183600"/>
  <slicer name="Curso" xr10:uid="{FB73C4E7-CF8C-4D8E-A00A-146D4BBFEBBA}" cache="SegmentaciónDeDatos_Curso" caption="Curso" style="Assignment detail Slicer 2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reas" displayName="Tareas" ref="B5:H17" totalsRowShown="0">
  <autoFilter ref="B5:H17" xr:uid="{00000000-0009-0000-0100-000002000000}"/>
  <tableColumns count="7">
    <tableColumn id="2" xr3:uid="{00000000-0010-0000-0000-000002000000}" name="Tarea"/>
    <tableColumn id="1" xr3:uid="{00000000-0010-0000-0000-000001000000}" name="Curso" dataDxfId="112" dataCellStyle="Normal"/>
    <tableColumn id="6" xr3:uid="{00000000-0010-0000-0000-000006000000}" name="Profesor" dataDxfId="111" dataCellStyle="Normal"/>
    <tableColumn id="4" xr3:uid="{00000000-0010-0000-0000-000004000000}" name="Empezó el" dataCellStyle="Fecha"/>
    <tableColumn id="3" xr3:uid="{00000000-0010-0000-0000-000003000000}" name="Vence el" dataCellStyle="Fecha">
      <calculatedColumnFormula>TODAY()+(ROW(A1)*10)-25</calculatedColumnFormula>
    </tableColumn>
    <tableColumn id="5" xr3:uid="{00000000-0010-0000-0000-000005000000}" name="Progreso" dataCellStyle="Porcentaje">
      <calculatedColumnFormula>Tareas[[#This Row],[Porcentaje]]</calculatedColumnFormula>
    </tableColumn>
    <tableColumn id="7" xr3:uid="{00000000-0010-0000-0000-000007000000}" name="Porcentaje" dataDxfId="110" dataCellStyle="Porcentaje"/>
  </tableColumns>
  <tableStyleInfo name="Programación de tarea" showFirstColumn="0" showLastColumn="0" showRowStripes="1" showColumnStripes="0"/>
  <extLst>
    <ext xmlns:x14="http://schemas.microsoft.com/office/spreadsheetml/2009/9/main" uri="{504A1905-F514-4f6f-8877-14C23A59335A}">
      <x14:table altTextSummary="Escribe la tarea, curso, instrucciones, fecha de inicio y vencimiento y porcentaje completado en esta tabla. La barra de progreso se actualiza automá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baseColWidth="10" defaultColWidth="9.140625" defaultRowHeight="30" customHeight="1" x14ac:dyDescent="0.25"/>
  <cols>
    <col min="1" max="1" width="2.7109375" customWidth="1"/>
    <col min="2" max="2" width="56.85546875" customWidth="1"/>
    <col min="3" max="3" width="24.85546875" customWidth="1"/>
    <col min="4" max="4" width="24.28515625" customWidth="1"/>
    <col min="5" max="5" width="22" style="10" customWidth="1"/>
    <col min="6" max="6" width="12.7109375" style="10" customWidth="1"/>
    <col min="7" max="7" width="13.28515625" customWidth="1"/>
    <col min="8" max="8" width="12.85546875" bestFit="1" customWidth="1"/>
    <col min="9" max="9" width="2.7109375" customWidth="1"/>
    <col min="10" max="10" width="3.7109375" customWidth="1"/>
  </cols>
  <sheetData>
    <row r="1" spans="2:8" ht="37.5" customHeight="1" x14ac:dyDescent="0.25">
      <c r="B1" s="30" t="s">
        <v>0</v>
      </c>
      <c r="C1" s="30"/>
      <c r="D1" s="31" t="s">
        <v>17</v>
      </c>
      <c r="E1" s="31"/>
      <c r="F1" s="31"/>
      <c r="G1" s="31"/>
      <c r="H1" s="31"/>
    </row>
    <row r="2" spans="2:8" ht="24.95" customHeight="1" x14ac:dyDescent="0.25">
      <c r="B2" s="30"/>
      <c r="C2" s="30"/>
      <c r="D2" s="29" t="s">
        <v>18</v>
      </c>
      <c r="E2" s="29"/>
      <c r="F2" s="20" t="s">
        <v>26</v>
      </c>
      <c r="G2" s="23" t="s">
        <v>28</v>
      </c>
      <c r="H2" s="19">
        <v>0.99</v>
      </c>
    </row>
    <row r="3" spans="2:8" ht="24.95" customHeight="1" x14ac:dyDescent="0.25">
      <c r="B3" s="18" t="s">
        <v>1</v>
      </c>
      <c r="C3" s="9">
        <v>2</v>
      </c>
      <c r="D3" s="9" t="s">
        <v>19</v>
      </c>
      <c r="E3" s="12"/>
      <c r="F3" s="13"/>
      <c r="G3" s="4"/>
      <c r="H3" s="4"/>
    </row>
    <row r="4" spans="2:8" ht="13.5" customHeight="1" x14ac:dyDescent="0.25">
      <c r="E4" s="11"/>
      <c r="F4" s="11"/>
    </row>
    <row r="5" spans="2:8" ht="30" customHeight="1" x14ac:dyDescent="0.25">
      <c r="B5" s="14" t="s">
        <v>2</v>
      </c>
      <c r="C5" s="14" t="s">
        <v>15</v>
      </c>
      <c r="D5" s="14" t="s">
        <v>20</v>
      </c>
      <c r="E5" s="15" t="s">
        <v>25</v>
      </c>
      <c r="F5" s="15" t="s">
        <v>27</v>
      </c>
      <c r="G5" s="14" t="s">
        <v>29</v>
      </c>
      <c r="H5" s="14" t="s">
        <v>30</v>
      </c>
    </row>
    <row r="6" spans="2:8" ht="30" customHeight="1" x14ac:dyDescent="0.25">
      <c r="B6" s="16" t="s">
        <v>3</v>
      </c>
      <c r="C6" s="24" t="s">
        <v>16</v>
      </c>
      <c r="D6" s="24" t="s">
        <v>21</v>
      </c>
      <c r="E6" s="21">
        <f ca="1">TODAY()-30</f>
        <v>43177</v>
      </c>
      <c r="F6" s="21">
        <f ca="1">TODAY()+30</f>
        <v>43237</v>
      </c>
      <c r="G6" s="8">
        <f>Tareas[[#This Row],[Porcentaje]]</f>
        <v>1</v>
      </c>
      <c r="H6" s="22">
        <v>1</v>
      </c>
    </row>
    <row r="7" spans="2:8" ht="30" customHeight="1" x14ac:dyDescent="0.25">
      <c r="B7" s="16" t="s">
        <v>4</v>
      </c>
      <c r="C7" s="24" t="s">
        <v>16</v>
      </c>
      <c r="D7" s="24" t="s">
        <v>22</v>
      </c>
      <c r="E7" s="21">
        <f ca="1">TODAY()-20</f>
        <v>43187</v>
      </c>
      <c r="F7" s="21">
        <f ca="1">TODAY()+60</f>
        <v>43267</v>
      </c>
      <c r="G7" s="8">
        <f>Tareas[[#This Row],[Porcentaje]]</f>
        <v>0.1</v>
      </c>
      <c r="H7" s="22">
        <v>0.1</v>
      </c>
    </row>
    <row r="8" spans="2:8" ht="30" customHeight="1" x14ac:dyDescent="0.25">
      <c r="B8" s="16" t="s">
        <v>5</v>
      </c>
      <c r="C8" s="24" t="s">
        <v>16</v>
      </c>
      <c r="D8" s="24" t="s">
        <v>22</v>
      </c>
      <c r="E8" s="21">
        <f ca="1">TODAY()-15</f>
        <v>43192</v>
      </c>
      <c r="F8" s="21">
        <f ca="1">TODAY()+42</f>
        <v>43249</v>
      </c>
      <c r="G8" s="8">
        <f>Tareas[[#This Row],[Porcentaje]]</f>
        <v>0.8</v>
      </c>
      <c r="H8" s="22">
        <v>0.8</v>
      </c>
    </row>
    <row r="9" spans="2:8" ht="30" customHeight="1" x14ac:dyDescent="0.25">
      <c r="B9" s="16" t="s">
        <v>6</v>
      </c>
      <c r="C9" s="24" t="s">
        <v>16</v>
      </c>
      <c r="D9" s="24" t="s">
        <v>23</v>
      </c>
      <c r="E9" s="21">
        <f ca="1">TODAY()-60</f>
        <v>43147</v>
      </c>
      <c r="F9" s="21">
        <f ca="1">TODAY()+40</f>
        <v>43247</v>
      </c>
      <c r="G9" s="8">
        <f>Tareas[[#This Row],[Porcentaje]]</f>
        <v>0.2</v>
      </c>
      <c r="H9" s="22">
        <v>0.2</v>
      </c>
    </row>
    <row r="10" spans="2:8" ht="30" customHeight="1" x14ac:dyDescent="0.25">
      <c r="B10" s="16" t="s">
        <v>7</v>
      </c>
      <c r="C10" s="24" t="s">
        <v>16</v>
      </c>
      <c r="D10" s="24" t="s">
        <v>21</v>
      </c>
      <c r="E10" s="21">
        <f ca="1">TODAY()-25</f>
        <v>43182</v>
      </c>
      <c r="F10" s="21">
        <f ca="1">TODAY()+20</f>
        <v>43227</v>
      </c>
      <c r="G10" s="8">
        <f>Tareas[[#This Row],[Porcentaje]]</f>
        <v>0.5</v>
      </c>
      <c r="H10" s="22">
        <v>0.5</v>
      </c>
    </row>
    <row r="11" spans="2:8" ht="30" customHeight="1" x14ac:dyDescent="0.25">
      <c r="B11" s="16" t="s">
        <v>8</v>
      </c>
      <c r="C11" s="24" t="s">
        <v>16</v>
      </c>
      <c r="D11" s="24" t="s">
        <v>22</v>
      </c>
      <c r="E11" s="21">
        <f ca="1">TODAY()-34</f>
        <v>43173</v>
      </c>
      <c r="F11" s="21">
        <f ca="1">TODAY()+80</f>
        <v>43287</v>
      </c>
      <c r="G11" s="8">
        <f>Tareas[[#This Row],[Porcentaje]]</f>
        <v>0.3</v>
      </c>
      <c r="H11" s="22">
        <v>0.3</v>
      </c>
    </row>
    <row r="12" spans="2:8" ht="30" customHeight="1" x14ac:dyDescent="0.25">
      <c r="B12" s="16" t="s">
        <v>9</v>
      </c>
      <c r="C12" s="24" t="s">
        <v>16</v>
      </c>
      <c r="D12" s="24" t="s">
        <v>23</v>
      </c>
      <c r="E12" s="21">
        <f ca="1">TODAY()-22</f>
        <v>43185</v>
      </c>
      <c r="F12" s="21">
        <f ca="1">TODAY()+24</f>
        <v>43231</v>
      </c>
      <c r="G12" s="8">
        <f>Tareas[[#This Row],[Porcentaje]]</f>
        <v>0.35</v>
      </c>
      <c r="H12" s="22">
        <v>0.35</v>
      </c>
    </row>
    <row r="13" spans="2:8" ht="30" customHeight="1" x14ac:dyDescent="0.25">
      <c r="B13" s="16" t="s">
        <v>10</v>
      </c>
      <c r="C13" s="24" t="s">
        <v>16</v>
      </c>
      <c r="D13" s="24" t="s">
        <v>24</v>
      </c>
      <c r="E13" s="21">
        <f ca="1">TODAY()-10</f>
        <v>43197</v>
      </c>
      <c r="F13" s="21">
        <f ca="1">TODAY()+50</f>
        <v>43257</v>
      </c>
      <c r="G13" s="8">
        <f>Tareas[[#This Row],[Porcentaje]]</f>
        <v>0.4</v>
      </c>
      <c r="H13" s="22">
        <v>0.4</v>
      </c>
    </row>
    <row r="14" spans="2:8" ht="30" customHeight="1" x14ac:dyDescent="0.25">
      <c r="B14" s="16" t="s">
        <v>11</v>
      </c>
      <c r="C14" s="24" t="s">
        <v>16</v>
      </c>
      <c r="D14" s="24" t="s">
        <v>21</v>
      </c>
      <c r="E14" s="21">
        <f ca="1">TODAY()-10</f>
        <v>43197</v>
      </c>
      <c r="F14" s="21">
        <f ca="1">TODAY()+18</f>
        <v>43225</v>
      </c>
      <c r="G14" s="8">
        <f>Tareas[[#This Row],[Porcentaje]]</f>
        <v>0.75</v>
      </c>
      <c r="H14" s="22">
        <v>0.75</v>
      </c>
    </row>
    <row r="15" spans="2:8" ht="30" customHeight="1" x14ac:dyDescent="0.25">
      <c r="B15" s="16" t="s">
        <v>12</v>
      </c>
      <c r="C15" s="24" t="s">
        <v>39</v>
      </c>
      <c r="D15" s="24" t="s">
        <v>24</v>
      </c>
      <c r="E15" s="21">
        <f ca="1">TODAY()-50</f>
        <v>43157</v>
      </c>
      <c r="F15" s="21">
        <f ca="1">TODAY()+60</f>
        <v>43267</v>
      </c>
      <c r="G15" s="8">
        <f>Tareas[[#This Row],[Porcentaje]]</f>
        <v>0.5</v>
      </c>
      <c r="H15" s="22">
        <v>0.5</v>
      </c>
    </row>
    <row r="16" spans="2:8" ht="30" customHeight="1" x14ac:dyDescent="0.25">
      <c r="B16" s="16" t="s">
        <v>13</v>
      </c>
      <c r="C16" s="24" t="s">
        <v>39</v>
      </c>
      <c r="D16" s="24" t="s">
        <v>23</v>
      </c>
      <c r="E16" s="21">
        <f ca="1">TODAY()-13</f>
        <v>43194</v>
      </c>
      <c r="F16" s="21">
        <f ca="1">TODAY()+55</f>
        <v>43262</v>
      </c>
      <c r="G16" s="8">
        <f>Tareas[[#This Row],[Porcentaje]]</f>
        <v>0.55000000000000004</v>
      </c>
      <c r="H16" s="22">
        <v>0.55000000000000004</v>
      </c>
    </row>
    <row r="17" spans="2:8" ht="30" customHeight="1" x14ac:dyDescent="0.25">
      <c r="B17" s="16" t="s">
        <v>14</v>
      </c>
      <c r="C17" s="24" t="s">
        <v>40</v>
      </c>
      <c r="D17" s="24" t="s">
        <v>21</v>
      </c>
      <c r="E17" s="21">
        <f ca="1">TODAY()-28</f>
        <v>43179</v>
      </c>
      <c r="F17" s="21">
        <f ca="1">TODAY()+44</f>
        <v>43251</v>
      </c>
      <c r="G17" s="8">
        <f>Tareas[[#This Row],[Porcentaje]]</f>
        <v>0.6</v>
      </c>
      <c r="H17" s="22">
        <v>0.6</v>
      </c>
    </row>
  </sheetData>
  <mergeCells count="3">
    <mergeCell ref="D2:E2"/>
    <mergeCell ref="B1:C2"/>
    <mergeCell ref="D1:H1"/>
  </mergeCells>
  <conditionalFormatting sqref="B6:H17">
    <cfRule type="expression" dxfId="115" priority="2" stopIfTrue="1">
      <formula>$G6=1</formula>
    </cfRule>
    <cfRule type="expression" dxfId="114" priority="3" stopIfTrue="1">
      <formula>(ReglaDeResaltado)*($F6&lt;=TODAY()+VerificaciónDeFecha)*($F6&gt;=TODAY())</formula>
    </cfRule>
  </conditionalFormatting>
  <conditionalFormatting sqref="G6:G17">
    <cfRule type="dataBar" priority="53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6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3">
    <cfRule type="expression" dxfId="113" priority="5">
      <formula>$D$3="SIN RESALTAR"</formula>
    </cfRule>
  </conditionalFormatting>
  <conditionalFormatting sqref="F2:H2">
    <cfRule type="colorScale" priority="68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Selecciona el período de intervalo de la lista. Selecciona CANCELAR, presiona ALT+FLECHA ABAJO para mostrar las opciones y, después, FLECHA ABAJO y ENTRAR para realizar la selección." prompt="Selecciona el intervalo de asignaciones vencidas resaltado en esta celda. Presiona ALT+FLECHA ABAJO para abrir la lista desplegable y, después, FLECHA ABAJO y ENTRAR para realizar la selección." sqref="D3" xr:uid="{00000000-0002-0000-0000-000000000000}">
      <formula1>"SIN RESALTAR, DÍAS, SEMANAS, MESES"</formula1>
    </dataValidation>
    <dataValidation type="list" errorStyle="warning" allowBlank="1" showInputMessage="1" showErrorMessage="1" error="Selecciona el valor del intervalo de la lista. Selecciona CANCELAR, presiona ALT+FLECHA ABAJO para mostrar las opciones y, después, FLECHA ABAJO y ENTRAR para realizar la selección" prompt="Selecciona el valor del intervalo de asignaciones vencidas resaltado en esta celda. Presiona ALT+FLECHA ABAJO para abrir la lista desplegable y, después, FLECHA ABAJO y ENTRAR para realizar la selección." sqref="C3" xr:uid="{00000000-0002-0000-0000-000001000000}">
      <formula1>"1,2,3,4,5,6,7,8,9,10,11,12,13,14,15,16,17,18,19,20,21,22,23,24,25,26,27,28,29,30"</formula1>
    </dataValidation>
    <dataValidation allowBlank="1" showInputMessage="1" showErrorMessage="1" prompt="Escribe la tarea en la columna con este encabezado. Usa filtros de encabezado para buscar entradas concretas." sqref="B5" xr:uid="{00000000-0002-0000-0000-000002000000}"/>
    <dataValidation allowBlank="1" showInputMessage="1" showErrorMessage="1" prompt="Escribe el curso en la columna con este encabezado." sqref="C5" xr:uid="{00000000-0002-0000-0000-000003000000}"/>
    <dataValidation allowBlank="1" showInputMessage="1" showErrorMessage="1" prompt="Escribe el profesor en la columna con este encabezado." sqref="D5" xr:uid="{00000000-0002-0000-0000-000004000000}"/>
    <dataValidation allowBlank="1" showInputMessage="1" showErrorMessage="1" prompt="Escribe la fecha de inicio en la columna con este encabezado." sqref="E5" xr:uid="{00000000-0002-0000-0000-000005000000}"/>
    <dataValidation allowBlank="1" showInputMessage="1" showErrorMessage="1" prompt="Escribe la fecha de vencimiento en la columna con este encabezado." sqref="F5" xr:uid="{00000000-0002-0000-0000-000006000000}"/>
    <dataValidation allowBlank="1" showInputMessage="1" showErrorMessage="1" prompt="La barra de progreso se actualiza automáticamente en la columna con este encabezado." sqref="G5" xr:uid="{00000000-0002-0000-0000-000007000000}"/>
    <dataValidation allowBlank="1" showInputMessage="1" showErrorMessage="1" prompt="Escribe el porcentaje completado en la columna con este encabezado." sqref="H5" xr:uid="{00000000-0002-0000-0000-000008000000}"/>
    <dataValidation allowBlank="1" showInputMessage="1" showErrorMessage="1" prompt="Selecciona criterios para tareas vencidas dentro de las celdas C3 y D3, a la derecha" sqref="B3" xr:uid="{00000000-0002-0000-0000-000009000000}"/>
    <dataValidation allowBlank="1" showInputMessage="1" showErrorMessage="1" prompt="El título de esta hoja de cálculo está en esta celda. La leyenda de la barra de color de finalización está en las celdas F2 a H2. El vínculo de navegación a la hoja de cálculo de detalles de la tarea está en la celda D1" sqref="B1:C2" xr:uid="{00000000-0002-0000-0000-00000A000000}"/>
    <dataValidation allowBlank="1" showInputMessage="1" showErrorMessage="1" prompt="La leyenda de la barra de color de finalización está en celdas a la derecha. Las barras de color se actualizan automáticamente en la columna de progreso de la tabla de tareas" sqref="D2:E2" xr:uid="{00000000-0002-0000-0000-00000B000000}"/>
    <dataValidation allowBlank="1" showInputMessage="1" showErrorMessage="1" prompt="Crea una programación de tareas en este libro. Escribe los detalles en la tabla de tareas a partir de la celda B5 en esta hoja de cálculo" sqref="A1" xr:uid="{00000000-0002-0000-0000-00000C000000}"/>
    <dataValidation allowBlank="1" showInputMessage="1" showErrorMessage="1" prompt="El progreso de tarea de porcentaje mayor o igual que 0%, pero menor que 40 estará resaltado con RGB, color R=123 G=209 B=255" sqref="F2" xr:uid="{00000000-0002-0000-0000-00000D000000}"/>
    <dataValidation allowBlank="1" showInputMessage="1" showErrorMessage="1" prompt="El progreso de tarea de porcentaje mayor que 40, pero menor que 75 estará resaltado con RGB, color R=188 G=222 B=182" sqref="G2" xr:uid="{00000000-0002-0000-0000-00000E000000}"/>
    <dataValidation allowBlank="1" showInputMessage="1" showErrorMessage="1" prompt="El progreso de tareas de porcentaje mayor que 75, pero inferior que 99 estará resaltado con RGB, color R=254 G=198 B=11" sqref="H2" xr:uid="{00000000-0002-0000-0000-00000F000000}"/>
    <dataValidation allowBlank="1" showInputMessage="1" showErrorMessage="1" prompt="Vínculo de navegación a la hoja de cálculo de detalles de la tarea" sqref="D1" xr:uid="{00000000-0002-0000-0000-000010000000}"/>
  </dataValidations>
  <hyperlinks>
    <hyperlink ref="D1:H1" location="'Detalles de la tarea'!A1" tooltip="Selecciona para ir a la hoja de cálculo Detalles de tareas" display="DETALLES DE LA TAREA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autoPageBreaks="0" fitToPage="1"/>
  </sheetPr>
  <dimension ref="A1:O75"/>
  <sheetViews>
    <sheetView showGridLines="0" zoomScaleNormal="100" workbookViewId="0"/>
  </sheetViews>
  <sheetFormatPr baseColWidth="10" defaultColWidth="9.140625" defaultRowHeight="30" customHeight="1" x14ac:dyDescent="0.25"/>
  <cols>
    <col min="1" max="1" width="2.7109375" style="3" customWidth="1"/>
    <col min="2" max="2" width="19" style="1" customWidth="1"/>
    <col min="3" max="3" width="26.140625" style="7" customWidth="1"/>
    <col min="4" max="4" width="23.5703125" style="6" customWidth="1"/>
    <col min="5" max="6" width="16.28515625" style="5" customWidth="1"/>
    <col min="7" max="7" width="13.85546875" style="5" customWidth="1"/>
    <col min="8" max="8" width="2.5703125" customWidth="1"/>
    <col min="9" max="13" width="10.5703125" customWidth="1"/>
    <col min="15" max="15" width="2.7109375" customWidth="1"/>
  </cols>
  <sheetData>
    <row r="1" spans="1:15" ht="37.5" customHeight="1" x14ac:dyDescent="0.25">
      <c r="A1"/>
      <c r="B1" s="30" t="s">
        <v>31</v>
      </c>
      <c r="C1" s="30"/>
      <c r="D1" s="30"/>
      <c r="E1" s="30"/>
      <c r="F1" s="30"/>
      <c r="G1" s="30"/>
      <c r="H1" s="30"/>
      <c r="I1" s="30"/>
      <c r="J1" s="30"/>
      <c r="K1" s="30"/>
      <c r="L1" s="31" t="s">
        <v>37</v>
      </c>
      <c r="M1" s="31"/>
      <c r="N1" s="31"/>
    </row>
    <row r="2" spans="1:15" ht="50.1" customHeight="1" x14ac:dyDescent="0.25">
      <c r="A2"/>
      <c r="B2" s="35" t="s">
        <v>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3.25" x14ac:dyDescent="0.25">
      <c r="A3" s="2"/>
      <c r="B3" s="25" t="s">
        <v>20</v>
      </c>
      <c r="C3" s="25" t="s">
        <v>15</v>
      </c>
      <c r="D3" s="25" t="s">
        <v>2</v>
      </c>
      <c r="E3" s="25" t="s">
        <v>25</v>
      </c>
      <c r="F3" s="25" t="s">
        <v>27</v>
      </c>
      <c r="G3" s="25" t="s">
        <v>29</v>
      </c>
      <c r="I3" s="34" t="s">
        <v>33</v>
      </c>
      <c r="J3" s="34"/>
      <c r="K3" s="34" t="s">
        <v>35</v>
      </c>
      <c r="L3" s="34"/>
      <c r="M3" s="34" t="s">
        <v>38</v>
      </c>
      <c r="N3" s="34"/>
      <c r="O3" s="34"/>
    </row>
    <row r="4" spans="1:15" ht="15.75" x14ac:dyDescent="0.25">
      <c r="B4" s="32" t="s">
        <v>21</v>
      </c>
      <c r="C4" s="32" t="s">
        <v>16</v>
      </c>
      <c r="D4" s="28" t="s">
        <v>3</v>
      </c>
      <c r="E4" s="26">
        <v>43177</v>
      </c>
      <c r="F4" s="26">
        <v>43237</v>
      </c>
      <c r="G4" s="27">
        <v>1</v>
      </c>
      <c r="I4" s="34"/>
      <c r="J4" s="34"/>
      <c r="K4" s="34"/>
      <c r="L4" s="34"/>
      <c r="M4" s="34"/>
      <c r="N4" s="34"/>
      <c r="O4" s="34"/>
    </row>
    <row r="5" spans="1:15" ht="15.75" x14ac:dyDescent="0.25">
      <c r="B5" s="33"/>
      <c r="C5" s="33"/>
      <c r="D5" s="28" t="s">
        <v>7</v>
      </c>
      <c r="E5" s="26">
        <v>43182</v>
      </c>
      <c r="F5" s="26">
        <v>43227</v>
      </c>
      <c r="G5" s="27">
        <v>0.5</v>
      </c>
      <c r="I5" s="34"/>
      <c r="J5" s="34"/>
      <c r="K5" s="34"/>
      <c r="L5" s="34"/>
      <c r="M5" s="34"/>
      <c r="N5" s="34"/>
      <c r="O5" s="34"/>
    </row>
    <row r="6" spans="1:15" ht="15.75" x14ac:dyDescent="0.25">
      <c r="B6" s="33"/>
      <c r="C6" s="33"/>
      <c r="D6" s="28" t="s">
        <v>11</v>
      </c>
      <c r="E6" s="26">
        <v>43197</v>
      </c>
      <c r="F6" s="26">
        <v>43225</v>
      </c>
      <c r="G6" s="27">
        <v>0.75</v>
      </c>
      <c r="I6" s="34"/>
      <c r="J6" s="34"/>
      <c r="K6" s="34"/>
      <c r="L6" s="34"/>
      <c r="M6" s="34"/>
      <c r="N6" s="34"/>
      <c r="O6" s="34"/>
    </row>
    <row r="7" spans="1:15" ht="15.75" x14ac:dyDescent="0.25">
      <c r="B7" s="33"/>
      <c r="C7" s="28" t="s">
        <v>40</v>
      </c>
      <c r="D7" s="28" t="s">
        <v>14</v>
      </c>
      <c r="E7" s="26">
        <v>43179</v>
      </c>
      <c r="F7" s="26">
        <v>43251</v>
      </c>
      <c r="G7" s="27">
        <v>0.6</v>
      </c>
      <c r="I7" s="34"/>
      <c r="J7" s="34"/>
      <c r="K7" s="34"/>
      <c r="L7" s="34"/>
      <c r="M7" s="34"/>
      <c r="N7" s="34"/>
      <c r="O7" s="34"/>
    </row>
    <row r="8" spans="1:15" ht="15.75" x14ac:dyDescent="0.25">
      <c r="B8" s="32" t="s">
        <v>22</v>
      </c>
      <c r="C8" s="32" t="s">
        <v>16</v>
      </c>
      <c r="D8" s="28" t="s">
        <v>4</v>
      </c>
      <c r="E8" s="26">
        <v>43187</v>
      </c>
      <c r="F8" s="26">
        <v>43267</v>
      </c>
      <c r="G8" s="27">
        <v>0.1</v>
      </c>
      <c r="I8" s="34"/>
      <c r="J8" s="34"/>
      <c r="K8" s="34"/>
      <c r="L8" s="34"/>
      <c r="M8" s="34"/>
      <c r="N8" s="34"/>
      <c r="O8" s="34"/>
    </row>
    <row r="9" spans="1:15" ht="15.75" x14ac:dyDescent="0.25">
      <c r="B9" s="33"/>
      <c r="C9" s="33"/>
      <c r="D9" s="28" t="s">
        <v>5</v>
      </c>
      <c r="E9" s="26">
        <v>43192</v>
      </c>
      <c r="F9" s="26">
        <v>43249</v>
      </c>
      <c r="G9" s="27">
        <v>0.8</v>
      </c>
      <c r="I9" s="34"/>
      <c r="J9" s="34"/>
      <c r="K9" s="34"/>
      <c r="L9" s="34"/>
      <c r="M9" s="34"/>
      <c r="N9" s="34"/>
      <c r="O9" s="34"/>
    </row>
    <row r="10" spans="1:15" ht="15.75" x14ac:dyDescent="0.25">
      <c r="B10" s="33"/>
      <c r="C10" s="33"/>
      <c r="D10" s="28" t="s">
        <v>8</v>
      </c>
      <c r="E10" s="26">
        <v>43173</v>
      </c>
      <c r="F10" s="26">
        <v>43287</v>
      </c>
      <c r="G10" s="27">
        <v>0.3</v>
      </c>
      <c r="I10" s="34"/>
      <c r="J10" s="34"/>
      <c r="K10" s="34"/>
      <c r="L10" s="34"/>
      <c r="M10" s="34"/>
      <c r="N10" s="34"/>
      <c r="O10" s="34"/>
    </row>
    <row r="11" spans="1:15" ht="15.75" x14ac:dyDescent="0.25">
      <c r="B11" s="32" t="s">
        <v>23</v>
      </c>
      <c r="C11" s="33" t="s">
        <v>16</v>
      </c>
      <c r="D11" s="28" t="s">
        <v>6</v>
      </c>
      <c r="E11" s="26">
        <v>43147</v>
      </c>
      <c r="F11" s="26">
        <v>43247</v>
      </c>
      <c r="G11" s="27">
        <v>0.2</v>
      </c>
      <c r="I11" s="34"/>
      <c r="J11" s="34"/>
      <c r="K11" s="34"/>
      <c r="L11" s="34"/>
      <c r="M11" s="34"/>
      <c r="N11" s="34"/>
      <c r="O11" s="34"/>
    </row>
    <row r="12" spans="1:15" ht="15.75" x14ac:dyDescent="0.25">
      <c r="B12" s="33"/>
      <c r="C12" s="33"/>
      <c r="D12" s="28" t="s">
        <v>9</v>
      </c>
      <c r="E12" s="26">
        <v>43185</v>
      </c>
      <c r="F12" s="26">
        <v>43231</v>
      </c>
      <c r="G12" s="27">
        <v>0.35</v>
      </c>
      <c r="I12" s="34"/>
      <c r="J12" s="34"/>
      <c r="K12" s="34"/>
      <c r="L12" s="34"/>
      <c r="M12" s="34"/>
      <c r="N12" s="34"/>
      <c r="O12" s="34"/>
    </row>
    <row r="13" spans="1:15" ht="15.75" x14ac:dyDescent="0.25">
      <c r="B13" s="33"/>
      <c r="C13" s="28" t="s">
        <v>39</v>
      </c>
      <c r="D13" s="28" t="s">
        <v>13</v>
      </c>
      <c r="E13" s="26">
        <v>43194</v>
      </c>
      <c r="F13" s="26">
        <v>43262</v>
      </c>
      <c r="G13" s="27">
        <v>0.55000000000000004</v>
      </c>
      <c r="I13" s="34" t="s">
        <v>34</v>
      </c>
      <c r="J13" s="34"/>
      <c r="K13" s="34" t="s">
        <v>36</v>
      </c>
      <c r="L13" s="34"/>
    </row>
    <row r="14" spans="1:15" ht="15.75" x14ac:dyDescent="0.25">
      <c r="B14" s="32" t="s">
        <v>24</v>
      </c>
      <c r="C14" s="28" t="s">
        <v>16</v>
      </c>
      <c r="D14" s="28" t="s">
        <v>10</v>
      </c>
      <c r="E14" s="26">
        <v>43197</v>
      </c>
      <c r="F14" s="26">
        <v>43257</v>
      </c>
      <c r="G14" s="27">
        <v>0.4</v>
      </c>
      <c r="K14" s="17"/>
      <c r="L14" s="17"/>
    </row>
    <row r="15" spans="1:15" ht="15.75" x14ac:dyDescent="0.25">
      <c r="B15" s="33"/>
      <c r="C15" s="28" t="s">
        <v>39</v>
      </c>
      <c r="D15" s="28" t="s">
        <v>12</v>
      </c>
      <c r="E15" s="26">
        <v>43157</v>
      </c>
      <c r="F15" s="26">
        <v>43267</v>
      </c>
      <c r="G15" s="27">
        <v>0.5</v>
      </c>
      <c r="I15" s="17"/>
      <c r="J15" s="17"/>
      <c r="K15" s="17"/>
      <c r="L15" s="17"/>
    </row>
    <row r="16" spans="1:15" ht="30" customHeight="1" x14ac:dyDescent="0.25">
      <c r="B16"/>
      <c r="C16"/>
      <c r="D16"/>
      <c r="E16"/>
      <c r="F16"/>
      <c r="G16"/>
      <c r="I16" s="17"/>
      <c r="J16" s="17"/>
      <c r="K16" s="17"/>
      <c r="L16" s="17"/>
    </row>
    <row r="17" spans="2:12" ht="30" customHeight="1" x14ac:dyDescent="0.25">
      <c r="B17"/>
      <c r="C17"/>
      <c r="D17"/>
      <c r="E17"/>
      <c r="F17"/>
      <c r="G17"/>
      <c r="I17" s="17"/>
      <c r="J17" s="17"/>
      <c r="K17" s="17"/>
      <c r="L17" s="17"/>
    </row>
    <row r="18" spans="2:12" ht="30" customHeight="1" x14ac:dyDescent="0.25">
      <c r="B18"/>
      <c r="C18"/>
      <c r="D18"/>
      <c r="E18"/>
      <c r="F18"/>
      <c r="G18"/>
      <c r="I18" s="17"/>
      <c r="J18" s="17"/>
      <c r="K18" s="17"/>
      <c r="L18" s="17"/>
    </row>
    <row r="19" spans="2:12" ht="30" customHeight="1" x14ac:dyDescent="0.25">
      <c r="B19"/>
      <c r="C19"/>
      <c r="D19"/>
      <c r="E19"/>
      <c r="F19"/>
      <c r="G19"/>
      <c r="I19" s="17"/>
      <c r="J19" s="17"/>
      <c r="K19" s="17"/>
      <c r="L19" s="17"/>
    </row>
    <row r="20" spans="2:12" ht="30" customHeight="1" x14ac:dyDescent="0.25">
      <c r="B20"/>
      <c r="C20"/>
      <c r="D20"/>
      <c r="E20"/>
      <c r="F20"/>
      <c r="G20"/>
      <c r="I20" s="17"/>
      <c r="J20" s="17"/>
      <c r="K20" s="17"/>
      <c r="L20" s="17"/>
    </row>
    <row r="21" spans="2:12" ht="30" customHeight="1" x14ac:dyDescent="0.25">
      <c r="B21"/>
      <c r="C21"/>
      <c r="D21"/>
      <c r="E21"/>
      <c r="F21"/>
      <c r="G21"/>
      <c r="I21" s="17"/>
      <c r="J21" s="17"/>
      <c r="K21" s="17"/>
      <c r="L21" s="17"/>
    </row>
    <row r="22" spans="2:12" ht="30" customHeight="1" x14ac:dyDescent="0.25">
      <c r="B22"/>
      <c r="C22"/>
      <c r="D22"/>
      <c r="E22"/>
      <c r="F22"/>
      <c r="G22"/>
      <c r="I22" s="17"/>
      <c r="J22" s="17"/>
      <c r="K22" s="17"/>
      <c r="L22" s="17"/>
    </row>
    <row r="23" spans="2:12" ht="30" customHeight="1" x14ac:dyDescent="0.25">
      <c r="B23"/>
      <c r="C23"/>
      <c r="D23"/>
      <c r="E23"/>
      <c r="F23"/>
      <c r="G23"/>
    </row>
    <row r="24" spans="2:12" ht="30" customHeight="1" x14ac:dyDescent="0.25">
      <c r="B24"/>
      <c r="C24"/>
      <c r="D24"/>
      <c r="E24"/>
      <c r="F24"/>
      <c r="G24"/>
    </row>
    <row r="25" spans="2:12" ht="30" customHeight="1" x14ac:dyDescent="0.25">
      <c r="B25"/>
      <c r="C25"/>
      <c r="D25"/>
      <c r="E25"/>
      <c r="F25"/>
      <c r="G25"/>
    </row>
    <row r="26" spans="2:12" ht="30" customHeight="1" x14ac:dyDescent="0.25">
      <c r="B26"/>
      <c r="C26"/>
      <c r="D26"/>
      <c r="E26"/>
      <c r="F26"/>
      <c r="G26"/>
    </row>
    <row r="27" spans="2:12" ht="30" customHeight="1" x14ac:dyDescent="0.25">
      <c r="B27"/>
      <c r="C27"/>
      <c r="D27"/>
      <c r="E27"/>
      <c r="F27"/>
      <c r="G27"/>
    </row>
    <row r="28" spans="2:12" ht="30" customHeight="1" x14ac:dyDescent="0.25">
      <c r="B28"/>
      <c r="C28"/>
      <c r="D28"/>
      <c r="E28"/>
      <c r="F28"/>
      <c r="G28"/>
    </row>
    <row r="29" spans="2:12" ht="30" customHeight="1" x14ac:dyDescent="0.25">
      <c r="B29"/>
      <c r="C29"/>
      <c r="D29"/>
      <c r="E29"/>
      <c r="F29"/>
      <c r="G29"/>
    </row>
    <row r="30" spans="2:12" ht="30" customHeight="1" x14ac:dyDescent="0.25">
      <c r="B30"/>
      <c r="C30"/>
      <c r="D30"/>
      <c r="E30"/>
      <c r="F30"/>
      <c r="G30"/>
    </row>
    <row r="31" spans="2:12" ht="30" customHeight="1" x14ac:dyDescent="0.25">
      <c r="B31"/>
      <c r="C31"/>
      <c r="D31"/>
      <c r="E31"/>
      <c r="F31"/>
      <c r="G31"/>
    </row>
    <row r="32" spans="2:12" ht="30" customHeight="1" x14ac:dyDescent="0.25">
      <c r="B32"/>
      <c r="C32"/>
      <c r="D32"/>
      <c r="E32"/>
      <c r="F32"/>
      <c r="G32"/>
    </row>
    <row r="33" spans="2:7" ht="30" customHeight="1" x14ac:dyDescent="0.25">
      <c r="B33"/>
      <c r="C33"/>
      <c r="D33"/>
      <c r="E33"/>
      <c r="F33"/>
      <c r="G33"/>
    </row>
    <row r="34" spans="2:7" ht="30" customHeight="1" x14ac:dyDescent="0.25">
      <c r="B34"/>
      <c r="C34"/>
      <c r="D34"/>
      <c r="E34"/>
      <c r="F34"/>
      <c r="G34"/>
    </row>
    <row r="35" spans="2:7" ht="30" customHeight="1" x14ac:dyDescent="0.25">
      <c r="B35"/>
      <c r="C35"/>
      <c r="D35"/>
      <c r="E35"/>
      <c r="F35"/>
      <c r="G35"/>
    </row>
    <row r="36" spans="2:7" ht="30" customHeight="1" x14ac:dyDescent="0.25">
      <c r="B36"/>
      <c r="C36"/>
      <c r="D36"/>
      <c r="E36"/>
      <c r="F36"/>
      <c r="G36"/>
    </row>
    <row r="37" spans="2:7" ht="30" customHeight="1" x14ac:dyDescent="0.25">
      <c r="B37"/>
      <c r="C37"/>
      <c r="D37"/>
      <c r="E37"/>
      <c r="F37"/>
      <c r="G37"/>
    </row>
    <row r="38" spans="2:7" ht="30" customHeight="1" x14ac:dyDescent="0.25">
      <c r="B38"/>
      <c r="C38"/>
      <c r="D38"/>
      <c r="E38"/>
      <c r="F38"/>
      <c r="G38"/>
    </row>
    <row r="39" spans="2:7" ht="30" customHeight="1" x14ac:dyDescent="0.25">
      <c r="B39"/>
      <c r="C39"/>
      <c r="D39"/>
      <c r="E39"/>
      <c r="F39"/>
      <c r="G39"/>
    </row>
    <row r="40" spans="2:7" ht="30" customHeight="1" x14ac:dyDescent="0.25">
      <c r="B40"/>
      <c r="C40"/>
      <c r="D40"/>
      <c r="E40"/>
      <c r="F40"/>
      <c r="G40"/>
    </row>
    <row r="41" spans="2:7" ht="30" customHeight="1" x14ac:dyDescent="0.25">
      <c r="B41"/>
      <c r="C41"/>
      <c r="D41"/>
      <c r="E41"/>
      <c r="F41"/>
      <c r="G41"/>
    </row>
    <row r="42" spans="2:7" ht="30" customHeight="1" x14ac:dyDescent="0.25">
      <c r="B42"/>
      <c r="C42"/>
      <c r="D42"/>
      <c r="E42"/>
      <c r="F42"/>
      <c r="G42"/>
    </row>
    <row r="43" spans="2:7" ht="30" customHeight="1" x14ac:dyDescent="0.25">
      <c r="B43"/>
      <c r="C43"/>
      <c r="D43"/>
      <c r="E43"/>
      <c r="F43"/>
      <c r="G43"/>
    </row>
    <row r="44" spans="2:7" ht="30" customHeight="1" x14ac:dyDescent="0.25">
      <c r="B44"/>
      <c r="C44"/>
      <c r="D44"/>
      <c r="E44"/>
      <c r="F44"/>
      <c r="G44"/>
    </row>
    <row r="45" spans="2:7" ht="30" customHeight="1" x14ac:dyDescent="0.25">
      <c r="B45"/>
      <c r="C45"/>
      <c r="D45"/>
      <c r="E45"/>
      <c r="F45"/>
      <c r="G45"/>
    </row>
    <row r="46" spans="2:7" ht="30" customHeight="1" x14ac:dyDescent="0.25">
      <c r="B46"/>
      <c r="C46"/>
      <c r="D46"/>
      <c r="E46"/>
      <c r="F46"/>
      <c r="G46"/>
    </row>
    <row r="47" spans="2:7" ht="30" customHeight="1" x14ac:dyDescent="0.25">
      <c r="B47"/>
      <c r="C47"/>
      <c r="D47"/>
      <c r="E47"/>
      <c r="F47"/>
      <c r="G47"/>
    </row>
    <row r="48" spans="2:7" ht="30" customHeight="1" x14ac:dyDescent="0.25">
      <c r="B48"/>
      <c r="C48"/>
      <c r="D48"/>
      <c r="E48"/>
      <c r="F48"/>
      <c r="G48"/>
    </row>
    <row r="49" spans="2:7" ht="30" customHeight="1" x14ac:dyDescent="0.25">
      <c r="B49"/>
      <c r="C49"/>
      <c r="D49"/>
      <c r="E49"/>
      <c r="F49"/>
      <c r="G49"/>
    </row>
    <row r="50" spans="2:7" ht="30" customHeight="1" x14ac:dyDescent="0.25">
      <c r="B50"/>
      <c r="C50"/>
      <c r="D50"/>
      <c r="E50"/>
      <c r="F50"/>
      <c r="G50"/>
    </row>
    <row r="51" spans="2:7" ht="30" customHeight="1" x14ac:dyDescent="0.25">
      <c r="B51"/>
      <c r="C51"/>
      <c r="D51"/>
      <c r="E51"/>
      <c r="F51"/>
      <c r="G51"/>
    </row>
    <row r="52" spans="2:7" ht="30" customHeight="1" x14ac:dyDescent="0.25">
      <c r="B52"/>
      <c r="C52"/>
      <c r="D52"/>
      <c r="E52"/>
      <c r="F52"/>
      <c r="G52"/>
    </row>
    <row r="53" spans="2:7" ht="30" customHeight="1" x14ac:dyDescent="0.25">
      <c r="B53"/>
      <c r="C53"/>
      <c r="D53"/>
      <c r="E53"/>
      <c r="F53"/>
      <c r="G53"/>
    </row>
    <row r="54" spans="2:7" ht="30" customHeight="1" x14ac:dyDescent="0.25">
      <c r="B54"/>
      <c r="C54"/>
      <c r="D54"/>
      <c r="E54"/>
      <c r="F54"/>
      <c r="G54"/>
    </row>
    <row r="55" spans="2:7" ht="30" customHeight="1" x14ac:dyDescent="0.25">
      <c r="B55"/>
      <c r="C55"/>
      <c r="D55"/>
      <c r="E55"/>
      <c r="F55"/>
      <c r="G55"/>
    </row>
    <row r="56" spans="2:7" ht="30" customHeight="1" x14ac:dyDescent="0.25">
      <c r="B56"/>
      <c r="C56"/>
      <c r="D56"/>
      <c r="E56"/>
      <c r="F56"/>
      <c r="G56"/>
    </row>
    <row r="57" spans="2:7" ht="30" customHeight="1" x14ac:dyDescent="0.25">
      <c r="B57"/>
      <c r="C57"/>
      <c r="D57"/>
      <c r="E57"/>
      <c r="F57"/>
      <c r="G57"/>
    </row>
    <row r="58" spans="2:7" ht="30" customHeight="1" x14ac:dyDescent="0.25">
      <c r="B58"/>
      <c r="C58"/>
      <c r="D58"/>
      <c r="E58"/>
      <c r="F58"/>
      <c r="G58"/>
    </row>
    <row r="59" spans="2:7" ht="30" customHeight="1" x14ac:dyDescent="0.25">
      <c r="B59"/>
      <c r="C59"/>
      <c r="D59"/>
      <c r="E59"/>
      <c r="F59"/>
      <c r="G59"/>
    </row>
    <row r="60" spans="2:7" ht="30" customHeight="1" x14ac:dyDescent="0.25">
      <c r="B60"/>
      <c r="C60"/>
      <c r="D60"/>
      <c r="E60"/>
      <c r="F60"/>
      <c r="G60"/>
    </row>
    <row r="61" spans="2:7" ht="30" customHeight="1" x14ac:dyDescent="0.25">
      <c r="B61"/>
      <c r="C61"/>
      <c r="D61"/>
      <c r="E61"/>
      <c r="F61"/>
      <c r="G61"/>
    </row>
    <row r="62" spans="2:7" ht="30" customHeight="1" x14ac:dyDescent="0.25">
      <c r="B62"/>
      <c r="C62"/>
      <c r="D62"/>
      <c r="E62"/>
      <c r="F62"/>
      <c r="G62"/>
    </row>
    <row r="63" spans="2:7" ht="30" customHeight="1" x14ac:dyDescent="0.25">
      <c r="B63"/>
      <c r="C63"/>
      <c r="D63"/>
      <c r="E63"/>
      <c r="F63"/>
      <c r="G63"/>
    </row>
    <row r="64" spans="2:7" ht="30" customHeight="1" x14ac:dyDescent="0.25">
      <c r="B64"/>
      <c r="C64"/>
      <c r="D64"/>
      <c r="E64"/>
      <c r="F64"/>
      <c r="G64"/>
    </row>
    <row r="65" spans="2:7" ht="30" customHeight="1" x14ac:dyDescent="0.25">
      <c r="B65"/>
      <c r="C65"/>
      <c r="D65"/>
      <c r="E65"/>
      <c r="F65"/>
      <c r="G65"/>
    </row>
    <row r="66" spans="2:7" ht="30" customHeight="1" x14ac:dyDescent="0.25">
      <c r="B66"/>
      <c r="C66"/>
      <c r="D66"/>
      <c r="E66"/>
      <c r="F66"/>
      <c r="G66"/>
    </row>
    <row r="67" spans="2:7" ht="30" customHeight="1" x14ac:dyDescent="0.25">
      <c r="B67"/>
      <c r="C67"/>
      <c r="D67"/>
      <c r="E67"/>
      <c r="F67"/>
      <c r="G67"/>
    </row>
    <row r="68" spans="2:7" ht="30" customHeight="1" x14ac:dyDescent="0.25">
      <c r="B68"/>
      <c r="C68"/>
      <c r="D68"/>
      <c r="E68"/>
      <c r="F68"/>
      <c r="G68"/>
    </row>
    <row r="69" spans="2:7" ht="30" customHeight="1" x14ac:dyDescent="0.25">
      <c r="B69"/>
      <c r="C69"/>
      <c r="D69"/>
      <c r="E69"/>
      <c r="F69"/>
      <c r="G69"/>
    </row>
    <row r="70" spans="2:7" ht="30" customHeight="1" x14ac:dyDescent="0.25">
      <c r="B70"/>
      <c r="C70"/>
      <c r="D70"/>
      <c r="E70"/>
      <c r="F70"/>
      <c r="G70"/>
    </row>
    <row r="71" spans="2:7" ht="30" customHeight="1" x14ac:dyDescent="0.25">
      <c r="B71"/>
      <c r="C71"/>
      <c r="D71"/>
      <c r="E71"/>
      <c r="F71"/>
      <c r="G71"/>
    </row>
    <row r="72" spans="2:7" ht="30" customHeight="1" x14ac:dyDescent="0.25">
      <c r="B72"/>
      <c r="C72"/>
      <c r="D72"/>
      <c r="E72"/>
      <c r="F72"/>
      <c r="G72"/>
    </row>
    <row r="73" spans="2:7" ht="30" customHeight="1" x14ac:dyDescent="0.25">
      <c r="B73"/>
      <c r="C73"/>
      <c r="D73"/>
      <c r="E73"/>
      <c r="F73"/>
      <c r="G73"/>
    </row>
    <row r="74" spans="2:7" ht="30" customHeight="1" x14ac:dyDescent="0.25">
      <c r="B74"/>
      <c r="C74"/>
      <c r="D74"/>
      <c r="E74"/>
      <c r="F74"/>
      <c r="G74"/>
    </row>
    <row r="75" spans="2:7" ht="30" customHeight="1" x14ac:dyDescent="0.25">
      <c r="B75"/>
      <c r="C75"/>
      <c r="D75"/>
      <c r="E75"/>
      <c r="F75"/>
      <c r="G75"/>
    </row>
  </sheetData>
  <mergeCells count="14">
    <mergeCell ref="B11:B13"/>
    <mergeCell ref="B14:B15"/>
    <mergeCell ref="C4:C6"/>
    <mergeCell ref="C8:C12"/>
    <mergeCell ref="L1:N1"/>
    <mergeCell ref="I13:J13"/>
    <mergeCell ref="K13:L13"/>
    <mergeCell ref="B2:O2"/>
    <mergeCell ref="I3:J12"/>
    <mergeCell ref="K3:L12"/>
    <mergeCell ref="M3:O12"/>
    <mergeCell ref="B1:K1"/>
    <mergeCell ref="B4:B7"/>
    <mergeCell ref="B8:B10"/>
  </mergeCells>
  <dataValidations count="3">
    <dataValidation allowBlank="1" showInputMessage="1" showErrorMessage="1" prompt="Los detalles de la tarea se actualizan automáticamente en la tabla dinámica de tareas en esta hoja de cálculo. El vínculo de navegación a la hoja de cálculo de programación de tareas está en la celda L1" sqref="A1" xr:uid="{00000000-0002-0000-0100-000000000000}"/>
    <dataValidation allowBlank="1" showInputMessage="1" showErrorMessage="1" prompt="Esta celda contiene el título. El vínculo de navegación a la hoja de cálculo de programación de tareas está en la celda a la derecha. La instrucción se muestra en la celda de abajo" sqref="B1:K1" xr:uid="{00000000-0002-0000-0100-000001000000}"/>
    <dataValidation allowBlank="1" showInputMessage="1" showErrorMessage="1" prompt="El vínculo de navegación a la hoja de cálculo de programación de tareas está en esta celda" sqref="L1:N1" xr:uid="{00000000-0002-0000-0100-000002000000}"/>
  </dataValidations>
  <hyperlinks>
    <hyperlink ref="L1:N1" location="'Programación de tarea'!A1" tooltip="Selecciona para ir a la hoja de cálculo de programación de tareas" display="&lt; PROGRAMACIÓN DE TAREAS" xr:uid="{00000000-0004-0000-0100-000000000000}"/>
  </hyperlinks>
  <printOptions horizontalCentered="1"/>
  <pageMargins left="0.25" right="0.25" top="0.75" bottom="0.75" header="0.3" footer="0.3"/>
  <pageSetup paperSize="9" fitToHeight="0" orientation="landscape" horizontalDpi="1200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Programación de tarea</vt:lpstr>
      <vt:lpstr>Detalles de la tarea</vt:lpstr>
      <vt:lpstr>'Detalles de la tarea'!Área_de_impresión</vt:lpstr>
      <vt:lpstr>'Detalles de la tarea'!Títulos_a_imprimir</vt:lpstr>
      <vt:lpstr>'Programación de tarea'!Títulos_a_imprimir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2018-04-17T01:38:11Z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