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980" windowHeight="8325"/>
  </bookViews>
  <sheets>
    <sheet name="Datos del producto" sheetId="1" r:id="rId1"/>
    <sheet name="Escenarios" sheetId="4" r:id="rId2"/>
    <sheet name="Gráficas" sheetId="3" r:id="rId3"/>
  </sheets>
  <definedNames>
    <definedName name="_xlnm.Print_Area" localSheetId="0">'Datos del producto'!$A$1:$J$43</definedName>
    <definedName name="_xlnm.Print_Area" localSheetId="1">Escenarios!$A$1:$I$47</definedName>
    <definedName name="_xlnm.Print_Area" localSheetId="2">Gráficas!$A$1:$R$51</definedName>
  </definedNames>
  <calcPr calcId="145621" calcOnSave="0"/>
</workbook>
</file>

<file path=xl/calcChain.xml><?xml version="1.0" encoding="utf-8"?>
<calcChain xmlns="http://schemas.openxmlformats.org/spreadsheetml/2006/main">
  <c r="B7" i="4" l="1"/>
  <c r="C7" i="4" s="1"/>
  <c r="D7" i="4" s="1"/>
  <c r="E7" i="4" s="1"/>
  <c r="F7" i="4" s="1"/>
  <c r="B10" i="4"/>
  <c r="C10" i="4"/>
  <c r="D10" i="4" s="1"/>
  <c r="E10" i="4" s="1"/>
  <c r="F10" i="4" s="1"/>
  <c r="F20" i="4" s="1"/>
  <c r="B19" i="4"/>
  <c r="B45" i="3"/>
  <c r="B46" i="3"/>
  <c r="B13" i="4"/>
  <c r="B20" i="4" s="1"/>
  <c r="B8" i="4"/>
  <c r="B9" i="4"/>
  <c r="C9" i="4" s="1"/>
  <c r="D9" i="4" s="1"/>
  <c r="E9" i="4" s="1"/>
  <c r="F9" i="4" s="1"/>
  <c r="C8" i="4"/>
  <c r="D8" i="4" s="1"/>
  <c r="E8" i="4" s="1"/>
  <c r="F8" i="4" s="1"/>
  <c r="B14" i="4"/>
  <c r="B16" i="4"/>
  <c r="B21" i="4" l="1"/>
  <c r="B22" i="4"/>
  <c r="B15" i="4"/>
  <c r="F19" i="4"/>
  <c r="F22" i="4"/>
  <c r="F13" i="4"/>
  <c r="E19" i="4" l="1"/>
  <c r="E20" i="4" s="1"/>
  <c r="D19" i="4"/>
  <c r="D20" i="4" s="1"/>
  <c r="C19" i="4"/>
  <c r="C20" i="4" s="1"/>
  <c r="D13" i="4"/>
  <c r="D14" i="4" s="1"/>
  <c r="F14" i="4"/>
  <c r="E13" i="4"/>
  <c r="E14" i="4" s="1"/>
  <c r="C13" i="4"/>
  <c r="C14" i="4" s="1"/>
  <c r="F21" i="4"/>
  <c r="C16" i="4" l="1"/>
  <c r="C15" i="4"/>
  <c r="C21" i="4"/>
  <c r="C22" i="4"/>
  <c r="E21" i="4"/>
  <c r="E22" i="4"/>
  <c r="E16" i="4"/>
  <c r="E15" i="4"/>
  <c r="D16" i="4"/>
  <c r="D15" i="4"/>
  <c r="D21" i="4"/>
  <c r="D22" i="4"/>
  <c r="F16" i="4"/>
  <c r="F15" i="4"/>
</calcChain>
</file>

<file path=xl/sharedStrings.xml><?xml version="1.0" encoding="utf-8"?>
<sst xmlns="http://schemas.openxmlformats.org/spreadsheetml/2006/main" count="53" uniqueCount="42">
  <si>
    <t>Graph 1 Title</t>
  </si>
  <si>
    <t>Graph 2 Title</t>
  </si>
  <si>
    <t>[Nombre de la empresa]</t>
  </si>
  <si>
    <t>[Fecha]</t>
  </si>
  <si>
    <t>[Empresa] CONFIDENCIAL</t>
  </si>
  <si>
    <t>Ventas</t>
  </si>
  <si>
    <t>La plantilla calculará los importes en gris.</t>
  </si>
  <si>
    <t>Año 1</t>
  </si>
  <si>
    <t>Nombre de producto</t>
  </si>
  <si>
    <t>Artículo</t>
  </si>
  <si>
    <t>No disponible</t>
  </si>
  <si>
    <t>Año 1º: estimación de ventas</t>
  </si>
  <si>
    <t>Año 1º: precio por unidad</t>
  </si>
  <si>
    <t>Año 2º</t>
  </si>
  <si>
    <t>Año 3º</t>
  </si>
  <si>
    <t>Año 4º</t>
  </si>
  <si>
    <t>Año 5º</t>
  </si>
  <si>
    <t>Año 1º: volumen de mercado (en dólares)</t>
  </si>
  <si>
    <t>Crecimiento anual comparado del precio por unidad (años 2º a 5º)</t>
  </si>
  <si>
    <t>Crecimiento anual comparado del volumen de mercado (años 2º a 5º)</t>
  </si>
  <si>
    <t>Año 1º: coste variable por unidad</t>
  </si>
  <si>
    <t>Crecimiento anual comparado del coste por unidad (años 2º a 5º)</t>
  </si>
  <si>
    <t>Año 1º: gastos fijos</t>
  </si>
  <si>
    <t>Tasa de crecimiento anual comparado (años 2º a 5º)</t>
  </si>
  <si>
    <t>Cuota de mercado de destino (año 5º)</t>
  </si>
  <si>
    <t>Renta operativa de destino (año 5º)</t>
  </si>
  <si>
    <t>Factores de desnivel</t>
  </si>
  <si>
    <t>Años 2º a 4º (% ventas año 5º)</t>
  </si>
  <si>
    <r>
      <t>Venta de nuevos productos y modelo de previsión de beneficios: datos del producto</t>
    </r>
    <r>
      <rPr>
        <sz val="11"/>
        <rFont val="Arial"/>
        <family val="2"/>
      </rPr>
      <t xml:space="preserve"> </t>
    </r>
  </si>
  <si>
    <t>Venta de nuevos productos y modelo de previsión de beneficios: escenarios</t>
  </si>
  <si>
    <t>Año 1º</t>
  </si>
  <si>
    <t>[Nombre de la empresa] CONFIDENCIAL</t>
  </si>
  <si>
    <t>Precios por unidad</t>
  </si>
  <si>
    <t>Costes por unidad</t>
  </si>
  <si>
    <t>Gastos fijos</t>
  </si>
  <si>
    <t>Volumen de mercado</t>
  </si>
  <si>
    <t>Escenario 1: Basado en la renta operativa de destino</t>
  </si>
  <si>
    <t>Escenario 2: Basado en la cuota de mercado de destino</t>
  </si>
  <si>
    <t>Ventas por unidades</t>
  </si>
  <si>
    <t>Ventas en dólares</t>
  </si>
  <si>
    <t>Renta operativa</t>
  </si>
  <si>
    <t>Cuota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</si>
</sst>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"/>
    <numFmt numFmtId="165" formatCode="0.0%"/>
    <numFmt numFmtId="166" formatCode="m/d/yyyy;@"/>
    <numFmt numFmtId="167" formatCode="#,##0.00\ &quot;€&quot;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1" xfId="0" applyFont="1" applyBorder="1" applyAlignment="1">
      <alignment horizontal="left"/>
    </xf>
    <xf numFmtId="166" fontId="3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10" fillId="2" borderId="3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11" fillId="0" borderId="4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10" fontId="5" fillId="3" borderId="6" xfId="0" applyNumberFormat="1" applyFont="1" applyFill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4" borderId="2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0" fillId="0" borderId="0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/>
    </xf>
    <xf numFmtId="10" fontId="5" fillId="0" borderId="14" xfId="0" applyNumberFormat="1" applyFont="1" applyFill="1" applyBorder="1" applyAlignment="1">
      <alignment horizontal="center" vertical="top"/>
    </xf>
    <xf numFmtId="0" fontId="5" fillId="0" borderId="15" xfId="0" applyFont="1" applyFill="1" applyBorder="1"/>
    <xf numFmtId="0" fontId="5" fillId="0" borderId="13" xfId="0" applyFont="1" applyFill="1" applyBorder="1" applyAlignment="1">
      <alignment vertical="top"/>
    </xf>
    <xf numFmtId="10" fontId="5" fillId="0" borderId="9" xfId="0" applyNumberFormat="1" applyFont="1" applyFill="1" applyBorder="1" applyAlignment="1">
      <alignment horizontal="center" vertical="top"/>
    </xf>
    <xf numFmtId="0" fontId="5" fillId="0" borderId="5" xfId="0" applyFont="1" applyFill="1" applyBorder="1"/>
    <xf numFmtId="164" fontId="5" fillId="0" borderId="5" xfId="0" applyNumberFormat="1" applyFont="1" applyFill="1" applyBorder="1" applyAlignment="1">
      <alignment horizontal="center"/>
    </xf>
    <xf numFmtId="0" fontId="4" fillId="0" borderId="0" xfId="0" applyFont="1" applyFill="1"/>
    <xf numFmtId="164" fontId="0" fillId="0" borderId="0" xfId="0" applyNumberFormat="1"/>
    <xf numFmtId="10" fontId="0" fillId="0" borderId="0" xfId="2" applyNumberFormat="1" applyFont="1"/>
    <xf numFmtId="0" fontId="3" fillId="0" borderId="0" xfId="0" applyFont="1" applyAlignment="1" applyProtection="1">
      <protection locked="0"/>
    </xf>
    <xf numFmtId="166" fontId="6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7" fontId="5" fillId="0" borderId="9" xfId="0" applyNumberFormat="1" applyFont="1" applyFill="1" applyBorder="1" applyAlignment="1">
      <alignment horizontal="center"/>
    </xf>
    <xf numFmtId="167" fontId="5" fillId="0" borderId="16" xfId="0" applyNumberFormat="1" applyFont="1" applyFill="1" applyBorder="1" applyAlignment="1">
      <alignment horizontal="center"/>
    </xf>
    <xf numFmtId="167" fontId="5" fillId="3" borderId="6" xfId="0" applyNumberFormat="1" applyFont="1" applyFill="1" applyBorder="1" applyAlignment="1">
      <alignment horizontal="center"/>
    </xf>
    <xf numFmtId="167" fontId="5" fillId="3" borderId="7" xfId="0" applyNumberFormat="1" applyFont="1" applyFill="1" applyBorder="1" applyAlignment="1">
      <alignment horizontal="center"/>
    </xf>
    <xf numFmtId="167" fontId="5" fillId="3" borderId="6" xfId="1" applyNumberFormat="1" applyFont="1" applyFill="1" applyBorder="1" applyAlignment="1">
      <alignment horizontal="center"/>
    </xf>
    <xf numFmtId="167" fontId="5" fillId="3" borderId="7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FAC00"/>
      <rgbColor rgb="000000FF"/>
      <rgbColor rgb="00FFFF00"/>
      <rgbColor rgb="00FF00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Escenario 1: Análisis de ventas y beneficios</a:t>
            </a:r>
          </a:p>
        </c:rich>
      </c:tx>
      <c:layout>
        <c:manualLayout>
          <c:xMode val="edge"/>
          <c:yMode val="edge"/>
          <c:x val="0.26862531354871055"/>
          <c:y val="3.3743455820869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19699017587731"/>
          <c:y val="0.21166349560363723"/>
          <c:w val="0.7074686475639308"/>
          <c:h val="0.46013803392095048"/>
        </c:manualLayout>
      </c:layout>
      <c:lineChart>
        <c:grouping val="standard"/>
        <c:varyColors val="0"/>
        <c:ser>
          <c:idx val="0"/>
          <c:order val="0"/>
          <c:tx>
            <c:strRef>
              <c:f>Escenarios!$A$14</c:f>
              <c:strCache>
                <c:ptCount val="1"/>
                <c:pt idx="0">
                  <c:v>Ventas en dólares</c:v>
                </c:pt>
              </c:strCache>
            </c:strRef>
          </c:tx>
          <c:spPr>
            <a:ln w="25400">
              <a:solidFill>
                <a:srgbClr val="343E5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Escenarios!$B$14:$F$14</c:f>
              <c:numCache>
                <c:formatCode>#,##0.00\ "€"</c:formatCode>
                <c:ptCount val="5"/>
                <c:pt idx="0">
                  <c:v>40000</c:v>
                </c:pt>
                <c:pt idx="1">
                  <c:v>87852.791131267324</c:v>
                </c:pt>
                <c:pt idx="2">
                  <c:v>461227.15343915345</c:v>
                </c:pt>
                <c:pt idx="3">
                  <c:v>726432.76666666672</c:v>
                </c:pt>
                <c:pt idx="4">
                  <c:v>1017005.8733333334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Escenarios!$A$15</c:f>
              <c:strCache>
                <c:ptCount val="1"/>
                <c:pt idx="0">
                  <c:v>Renta operativa</c:v>
                </c:pt>
              </c:strCache>
            </c:strRef>
          </c:tx>
          <c:spPr>
            <a:ln w="25400">
              <a:solidFill>
                <a:srgbClr val="73ADB5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73ADB5"/>
              </a:solidFill>
              <a:ln>
                <a:solidFill>
                  <a:srgbClr val="73ADB5"/>
                </a:solidFill>
                <a:prstDash val="solid"/>
              </a:ln>
            </c:spPr>
          </c:marker>
          <c:val>
            <c:numRef>
              <c:f>Escenarios!$B$15:$F$15</c:f>
              <c:numCache>
                <c:formatCode>#,##0.00\ "€"</c:formatCode>
                <c:ptCount val="5"/>
                <c:pt idx="0">
                  <c:v>-235000</c:v>
                </c:pt>
                <c:pt idx="1">
                  <c:v>-224555.20332577475</c:v>
                </c:pt>
                <c:pt idx="2">
                  <c:v>-92264.817460317456</c:v>
                </c:pt>
                <c:pt idx="3">
                  <c:v>-769.46249999996508</c:v>
                </c:pt>
                <c:pt idx="4">
                  <c:v>100000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43616"/>
        <c:axId val="56923200"/>
      </c:lineChart>
      <c:lineChart>
        <c:grouping val="standard"/>
        <c:varyColors val="0"/>
        <c:ser>
          <c:idx val="2"/>
          <c:order val="2"/>
          <c:tx>
            <c:strRef>
              <c:f>Escenarios!$A$16</c:f>
              <c:strCache>
                <c:ptCount val="1"/>
                <c:pt idx="0">
                  <c:v>Cuota de mercado</c:v>
                </c:pt>
              </c:strCache>
            </c:strRef>
          </c:tx>
          <c:spPr>
            <a:ln w="25400">
              <a:solidFill>
                <a:srgbClr val="7FAC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7FAC00"/>
              </a:solidFill>
              <a:ln>
                <a:solidFill>
                  <a:srgbClr val="7FAC00"/>
                </a:solidFill>
                <a:prstDash val="solid"/>
              </a:ln>
            </c:spPr>
          </c:marker>
          <c:val>
            <c:numRef>
              <c:f>Escenarios!$B$16:$F$16</c:f>
              <c:numCache>
                <c:formatCode>0.00%</c:formatCode>
                <c:ptCount val="5"/>
                <c:pt idx="0">
                  <c:v>8.0000000000000004E-4</c:v>
                </c:pt>
                <c:pt idx="1">
                  <c:v>1.5973234751139511E-3</c:v>
                </c:pt>
                <c:pt idx="2">
                  <c:v>7.6235893130438565E-3</c:v>
                </c:pt>
                <c:pt idx="3">
                  <c:v>1.0915593789130977E-2</c:v>
                </c:pt>
                <c:pt idx="4">
                  <c:v>1.3892573913439423E-2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45152"/>
        <c:axId val="56923776"/>
      </c:lineChart>
      <c:catAx>
        <c:axId val="6974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Años</a:t>
                </a:r>
              </a:p>
            </c:rich>
          </c:tx>
          <c:layout>
            <c:manualLayout>
              <c:xMode val="edge"/>
              <c:yMode val="edge"/>
              <c:x val="0.50134526340526675"/>
              <c:y val="0.782234657665615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23200"/>
        <c:crossesAt val="-400000"/>
        <c:auto val="1"/>
        <c:lblAlgn val="ctr"/>
        <c:lblOffset val="100"/>
        <c:tickLblSkip val="1"/>
        <c:tickMarkSkip val="1"/>
        <c:noMultiLvlLbl val="0"/>
      </c:catAx>
      <c:valAx>
        <c:axId val="5692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Euros</a:t>
                </a:r>
              </a:p>
            </c:rich>
          </c:tx>
          <c:layout>
            <c:manualLayout>
              <c:xMode val="edge"/>
              <c:yMode val="edge"/>
              <c:x val="2.1277252558313708E-2"/>
              <c:y val="0.39571870917201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\ &quot;€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43616"/>
        <c:crosses val="autoZero"/>
        <c:crossBetween val="between"/>
      </c:valAx>
      <c:catAx>
        <c:axId val="69745152"/>
        <c:scaling>
          <c:orientation val="minMax"/>
        </c:scaling>
        <c:delete val="1"/>
        <c:axPos val="b"/>
        <c:majorTickMark val="out"/>
        <c:minorTickMark val="none"/>
        <c:tickLblPos val="nextTo"/>
        <c:crossAx val="56923776"/>
        <c:crosses val="autoZero"/>
        <c:auto val="1"/>
        <c:lblAlgn val="ctr"/>
        <c:lblOffset val="100"/>
        <c:noMultiLvlLbl val="0"/>
      </c:catAx>
      <c:valAx>
        <c:axId val="569237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Cuota de mercado</a:t>
                </a:r>
              </a:p>
            </c:rich>
          </c:tx>
          <c:layout>
            <c:manualLayout>
              <c:xMode val="edge"/>
              <c:yMode val="edge"/>
              <c:x val="0.94816756712985462"/>
              <c:y val="0.306758689280633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451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330600040913216"/>
          <c:y val="0.90800572027067561"/>
          <c:w val="0.53725062709742111"/>
          <c:h val="7.05544985345457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Escenario 2: Análisis de ventas y beneficios</a:t>
            </a:r>
          </a:p>
        </c:rich>
      </c:tx>
      <c:layout>
        <c:manualLayout>
          <c:xMode val="edge"/>
          <c:yMode val="edge"/>
          <c:x val="0.26898318237424657"/>
          <c:y val="3.3743455820869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4343883076685"/>
          <c:y val="0.21166349560363723"/>
          <c:w val="0.70707955366695507"/>
          <c:h val="0.46013803392095048"/>
        </c:manualLayout>
      </c:layout>
      <c:lineChart>
        <c:grouping val="standard"/>
        <c:varyColors val="0"/>
        <c:ser>
          <c:idx val="0"/>
          <c:order val="0"/>
          <c:tx>
            <c:strRef>
              <c:f>Escenarios!$A$20</c:f>
              <c:strCache>
                <c:ptCount val="1"/>
                <c:pt idx="0">
                  <c:v>Ventas en dólares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val>
            <c:numRef>
              <c:f>Escenarios!$B$20:$F$20</c:f>
              <c:numCache>
                <c:formatCode>#,##0.00\ "€"</c:formatCode>
                <c:ptCount val="5"/>
                <c:pt idx="0">
                  <c:v>40000</c:v>
                </c:pt>
                <c:pt idx="1">
                  <c:v>126474.46280099347</c:v>
                </c:pt>
                <c:pt idx="2">
                  <c:v>663990.92970521573</c:v>
                </c:pt>
                <c:pt idx="3">
                  <c:v>1045785.7142857148</c:v>
                </c:pt>
                <c:pt idx="4">
                  <c:v>1464100.0000000007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Escenarios!$A$21</c:f>
              <c:strCache>
                <c:ptCount val="1"/>
                <c:pt idx="0">
                  <c:v>Renta operativa</c:v>
                </c:pt>
              </c:strCache>
            </c:strRef>
          </c:tx>
          <c:spPr>
            <a:ln w="25400">
              <a:solidFill>
                <a:srgbClr val="73ADB5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73ADB5"/>
              </a:solidFill>
              <a:ln>
                <a:solidFill>
                  <a:srgbClr val="73ADB5"/>
                </a:solidFill>
                <a:prstDash val="solid"/>
              </a:ln>
            </c:spPr>
          </c:marker>
          <c:val>
            <c:numRef>
              <c:f>Escenarios!$B$21:$F$21</c:f>
              <c:numCache>
                <c:formatCode>#,##0.00\ "€"</c:formatCode>
                <c:ptCount val="5"/>
                <c:pt idx="0">
                  <c:v>-235000</c:v>
                </c:pt>
                <c:pt idx="1">
                  <c:v>-210072.07644962746</c:v>
                </c:pt>
                <c:pt idx="2">
                  <c:v>-16228.401360544085</c:v>
                </c:pt>
                <c:pt idx="3">
                  <c:v>118987.89285714307</c:v>
                </c:pt>
                <c:pt idx="4">
                  <c:v>267660.29750000022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85248"/>
        <c:axId val="90243072"/>
      </c:lineChart>
      <c:lineChart>
        <c:grouping val="standard"/>
        <c:varyColors val="0"/>
        <c:ser>
          <c:idx val="2"/>
          <c:order val="2"/>
          <c:tx>
            <c:strRef>
              <c:f>Escenarios!$A$22</c:f>
              <c:strCache>
                <c:ptCount val="1"/>
                <c:pt idx="0">
                  <c:v>Cuota de mercado</c:v>
                </c:pt>
              </c:strCache>
            </c:strRef>
          </c:tx>
          <c:spPr>
            <a:ln w="25400">
              <a:solidFill>
                <a:srgbClr val="7FAC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7FAC00"/>
              </a:solidFill>
              <a:ln>
                <a:solidFill>
                  <a:srgbClr val="7FAC00"/>
                </a:solidFill>
                <a:prstDash val="solid"/>
              </a:ln>
            </c:spPr>
          </c:marker>
          <c:dPt>
            <c:idx val="2"/>
            <c:marker>
              <c:symbol val="triangle"/>
              <c:size val="6"/>
            </c:marker>
            <c:bubble3D val="0"/>
          </c:dPt>
          <c:val>
            <c:numRef>
              <c:f>Escenarios!$B$22:$F$22</c:f>
              <c:numCache>
                <c:formatCode>0.00%</c:formatCode>
                <c:ptCount val="5"/>
                <c:pt idx="0">
                  <c:v>8.0000000000000004E-4</c:v>
                </c:pt>
                <c:pt idx="1">
                  <c:v>2.2995356872907899E-3</c:v>
                </c:pt>
                <c:pt idx="2">
                  <c:v>1.0975056689342406E-2</c:v>
                </c:pt>
                <c:pt idx="3">
                  <c:v>1.5714285714285715E-2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86272"/>
        <c:axId val="90243648"/>
      </c:lineChart>
      <c:catAx>
        <c:axId val="696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Años</a:t>
                </a:r>
              </a:p>
            </c:rich>
          </c:tx>
          <c:layout>
            <c:manualLayout>
              <c:xMode val="edge"/>
              <c:yMode val="edge"/>
              <c:x val="0.50068156719166679"/>
              <c:y val="0.782234657665615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43072"/>
        <c:crossesAt val="-400000"/>
        <c:auto val="1"/>
        <c:lblAlgn val="ctr"/>
        <c:lblOffset val="100"/>
        <c:tickLblSkip val="1"/>
        <c:tickMarkSkip val="1"/>
        <c:noMultiLvlLbl val="0"/>
      </c:catAx>
      <c:valAx>
        <c:axId val="9024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Euros</a:t>
                </a:r>
              </a:p>
            </c:rich>
          </c:tx>
          <c:layout>
            <c:manualLayout>
              <c:xMode val="edge"/>
              <c:yMode val="edge"/>
              <c:x val="2.1305598603900716E-2"/>
              <c:y val="0.39571870917201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85248"/>
        <c:crosses val="autoZero"/>
        <c:crossBetween val="between"/>
      </c:valAx>
      <c:catAx>
        <c:axId val="6968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90243648"/>
        <c:crosses val="autoZero"/>
        <c:auto val="1"/>
        <c:lblAlgn val="ctr"/>
        <c:lblOffset val="100"/>
        <c:noMultiLvlLbl val="0"/>
      </c:catAx>
      <c:valAx>
        <c:axId val="902436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Cuota de mercado</a:t>
                </a:r>
              </a:p>
            </c:rich>
          </c:tx>
          <c:layout>
            <c:manualLayout>
              <c:xMode val="edge"/>
              <c:yMode val="edge"/>
              <c:x val="0.94809913787358191"/>
              <c:y val="0.306758689280633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862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232518281052758"/>
          <c:y val="0.90800572027067561"/>
          <c:w val="0.53796636474849313"/>
          <c:h val="7.05544985345457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133350</xdr:rowOff>
    </xdr:from>
    <xdr:to>
      <xdr:col>12</xdr:col>
      <xdr:colOff>0</xdr:colOff>
      <xdr:row>20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</xdr:row>
      <xdr:rowOff>152400</xdr:rowOff>
    </xdr:from>
    <xdr:to>
      <xdr:col>12</xdr:col>
      <xdr:colOff>0</xdr:colOff>
      <xdr:row>40</xdr:row>
      <xdr:rowOff>19050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F22"/>
  <sheetViews>
    <sheetView showGridLines="0" tabSelected="1" zoomScaleNormal="100" workbookViewId="0">
      <selection activeCell="B8" sqref="B8"/>
    </sheetView>
  </sheetViews>
  <sheetFormatPr defaultRowHeight="14.25" x14ac:dyDescent="0.2"/>
  <cols>
    <col min="1" max="1" width="60.5703125" style="2" customWidth="1"/>
    <col min="2" max="2" width="16.7109375" style="2" customWidth="1"/>
    <col min="3" max="6" width="13.42578125" style="2" customWidth="1"/>
  </cols>
  <sheetData>
    <row r="1" spans="1:6" ht="13.7" customHeight="1" x14ac:dyDescent="0.25">
      <c r="A1" s="55" t="s">
        <v>2</v>
      </c>
    </row>
    <row r="2" spans="1:6" ht="13.7" customHeight="1" x14ac:dyDescent="0.25">
      <c r="A2" s="55" t="s">
        <v>28</v>
      </c>
    </row>
    <row r="3" spans="1:6" s="57" customFormat="1" ht="13.7" customHeight="1" x14ac:dyDescent="0.2">
      <c r="A3" s="56" t="s">
        <v>3</v>
      </c>
    </row>
    <row r="4" spans="1:6" ht="12.75" customHeight="1" x14ac:dyDescent="0.2">
      <c r="A4" s="4"/>
    </row>
    <row r="5" spans="1:6" s="7" customFormat="1" ht="15.75" customHeight="1" thickBot="1" x14ac:dyDescent="0.25">
      <c r="A5" s="58"/>
      <c r="B5" s="59" t="s">
        <v>4</v>
      </c>
      <c r="C5" s="60"/>
      <c r="D5" s="60"/>
      <c r="E5" s="60"/>
      <c r="F5" s="60"/>
    </row>
    <row r="6" spans="1:6" ht="15.75" customHeight="1" x14ac:dyDescent="0.2">
      <c r="A6" s="8" t="s">
        <v>5</v>
      </c>
      <c r="B6" s="9"/>
      <c r="C6" s="39"/>
      <c r="D6" s="39"/>
      <c r="E6" s="39"/>
      <c r="F6" s="39"/>
    </row>
    <row r="7" spans="1:6" ht="15.75" customHeight="1" x14ac:dyDescent="0.2">
      <c r="A7" s="10" t="s">
        <v>8</v>
      </c>
      <c r="B7" s="40" t="s">
        <v>9</v>
      </c>
      <c r="C7" s="35"/>
      <c r="D7" s="35"/>
      <c r="E7" s="35"/>
      <c r="F7" s="35"/>
    </row>
    <row r="8" spans="1:6" s="42" customFormat="1" ht="13.7" customHeight="1" x14ac:dyDescent="0.2">
      <c r="A8" s="44" t="s">
        <v>11</v>
      </c>
      <c r="B8" s="45">
        <v>100</v>
      </c>
      <c r="C8" s="41"/>
      <c r="D8" s="41"/>
      <c r="E8" s="41"/>
      <c r="F8" s="41"/>
    </row>
    <row r="9" spans="1:6" ht="15.75" customHeight="1" x14ac:dyDescent="0.2">
      <c r="A9" s="10" t="s">
        <v>12</v>
      </c>
      <c r="B9" s="61">
        <v>400</v>
      </c>
      <c r="C9" s="35"/>
      <c r="D9" s="35"/>
      <c r="E9" s="35"/>
      <c r="F9" s="35"/>
    </row>
    <row r="10" spans="1:6" ht="13.7" customHeight="1" x14ac:dyDescent="0.2">
      <c r="A10" s="44" t="s">
        <v>18</v>
      </c>
      <c r="B10" s="46">
        <v>0.05</v>
      </c>
      <c r="C10" s="35"/>
      <c r="D10" s="35"/>
      <c r="E10" s="35"/>
      <c r="F10" s="35"/>
    </row>
    <row r="11" spans="1:6" ht="15.75" customHeight="1" x14ac:dyDescent="0.2">
      <c r="A11" s="47" t="s">
        <v>17</v>
      </c>
      <c r="B11" s="62">
        <v>50000000</v>
      </c>
      <c r="C11" s="35"/>
      <c r="D11" s="35"/>
      <c r="E11" s="35"/>
      <c r="F11" s="35"/>
    </row>
    <row r="12" spans="1:6" ht="13.7" customHeight="1" x14ac:dyDescent="0.2">
      <c r="A12" s="48" t="s">
        <v>19</v>
      </c>
      <c r="B12" s="46">
        <v>0.1</v>
      </c>
      <c r="C12" s="35"/>
      <c r="D12" s="35"/>
      <c r="E12" s="35"/>
      <c r="F12" s="35"/>
    </row>
    <row r="13" spans="1:6" ht="15.75" customHeight="1" x14ac:dyDescent="0.2">
      <c r="A13" s="10" t="s">
        <v>20</v>
      </c>
      <c r="B13" s="61">
        <v>250</v>
      </c>
      <c r="C13" s="35"/>
      <c r="D13" s="35"/>
      <c r="E13" s="35"/>
      <c r="F13" s="35"/>
    </row>
    <row r="14" spans="1:6" ht="13.7" customHeight="1" x14ac:dyDescent="0.2">
      <c r="A14" s="48" t="s">
        <v>21</v>
      </c>
      <c r="B14" s="46">
        <v>0.05</v>
      </c>
      <c r="C14" s="35"/>
      <c r="D14" s="35"/>
      <c r="E14" s="35"/>
      <c r="F14" s="35"/>
    </row>
    <row r="15" spans="1:6" ht="15.75" customHeight="1" x14ac:dyDescent="0.2">
      <c r="A15" s="10" t="s">
        <v>22</v>
      </c>
      <c r="B15" s="61">
        <v>250000</v>
      </c>
      <c r="C15" s="35"/>
      <c r="D15" s="35"/>
      <c r="E15" s="35"/>
      <c r="F15" s="35"/>
    </row>
    <row r="16" spans="1:6" ht="13.7" customHeight="1" x14ac:dyDescent="0.2">
      <c r="A16" s="48" t="s">
        <v>23</v>
      </c>
      <c r="B16" s="46">
        <v>0.03</v>
      </c>
      <c r="C16" s="35"/>
      <c r="D16" s="35"/>
      <c r="E16" s="35"/>
      <c r="F16" s="35"/>
    </row>
    <row r="17" spans="1:6" ht="15.75" customHeight="1" x14ac:dyDescent="0.2">
      <c r="A17" s="10" t="s">
        <v>25</v>
      </c>
      <c r="B17" s="61">
        <v>100000</v>
      </c>
      <c r="C17" s="35"/>
      <c r="D17" s="35"/>
      <c r="E17" s="35"/>
      <c r="F17" s="35"/>
    </row>
    <row r="18" spans="1:6" ht="13.7" customHeight="1" thickBot="1" x14ac:dyDescent="0.25">
      <c r="A18" s="43" t="s">
        <v>24</v>
      </c>
      <c r="B18" s="49">
        <v>0.02</v>
      </c>
      <c r="C18" s="35"/>
      <c r="D18" s="35"/>
      <c r="E18" s="35"/>
      <c r="F18" s="35"/>
    </row>
    <row r="19" spans="1:6" s="1" customFormat="1" ht="18.75" customHeight="1" thickBot="1" x14ac:dyDescent="0.25">
      <c r="A19" s="50"/>
      <c r="B19" s="51"/>
      <c r="C19" s="35"/>
      <c r="D19" s="35"/>
      <c r="E19" s="35"/>
      <c r="F19" s="35"/>
    </row>
    <row r="20" spans="1:6" s="1" customFormat="1" ht="15.75" customHeight="1" x14ac:dyDescent="0.2">
      <c r="A20" s="36" t="s">
        <v>26</v>
      </c>
      <c r="B20" s="37" t="s">
        <v>7</v>
      </c>
      <c r="C20" s="37" t="s">
        <v>13</v>
      </c>
      <c r="D20" s="37" t="s">
        <v>14</v>
      </c>
      <c r="E20" s="37" t="s">
        <v>15</v>
      </c>
      <c r="F20" s="38" t="s">
        <v>16</v>
      </c>
    </row>
    <row r="21" spans="1:6" s="1" customFormat="1" ht="12.75" customHeight="1" x14ac:dyDescent="0.2">
      <c r="A21" s="11"/>
      <c r="B21" s="27"/>
      <c r="C21" s="27"/>
      <c r="D21" s="27"/>
      <c r="E21" s="27"/>
      <c r="F21" s="28"/>
    </row>
    <row r="22" spans="1:6" s="7" customFormat="1" ht="15.75" customHeight="1" thickBot="1" x14ac:dyDescent="0.25">
      <c r="A22" s="31" t="s">
        <v>27</v>
      </c>
      <c r="B22" s="32" t="s">
        <v>10</v>
      </c>
      <c r="C22" s="33">
        <v>0.1</v>
      </c>
      <c r="D22" s="33">
        <v>0.5</v>
      </c>
      <c r="E22" s="33">
        <v>0.75</v>
      </c>
      <c r="F22" s="34">
        <v>1</v>
      </c>
    </row>
  </sheetData>
  <phoneticPr fontId="2" type="noConversion"/>
  <pageMargins left="0.75" right="0.75" top="1" bottom="1" header="0.34" footer="0.5"/>
  <pageSetup scale="90" orientation="landscape" horizontalDpi="300" verticalDpi="300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selection activeCell="A18" sqref="A18"/>
    </sheetView>
  </sheetViews>
  <sheetFormatPr defaultRowHeight="12.75" x14ac:dyDescent="0.2"/>
  <cols>
    <col min="1" max="1" width="50.7109375" customWidth="1"/>
    <col min="2" max="6" width="17.7109375" customWidth="1"/>
  </cols>
  <sheetData>
    <row r="1" spans="1:6" ht="15" x14ac:dyDescent="0.25">
      <c r="A1" s="55" t="s">
        <v>2</v>
      </c>
      <c r="B1" s="2"/>
      <c r="C1" s="2"/>
      <c r="D1" s="2"/>
      <c r="E1" s="2"/>
      <c r="F1" s="2"/>
    </row>
    <row r="2" spans="1:6" ht="15" x14ac:dyDescent="0.25">
      <c r="A2" s="55" t="s">
        <v>29</v>
      </c>
      <c r="B2" s="2"/>
      <c r="C2" s="2"/>
      <c r="D2" s="2"/>
      <c r="E2" s="2"/>
      <c r="F2" s="2"/>
    </row>
    <row r="3" spans="1:6" ht="14.25" x14ac:dyDescent="0.2">
      <c r="A3" s="56" t="s">
        <v>3</v>
      </c>
      <c r="B3" s="2"/>
      <c r="C3" s="2"/>
      <c r="D3" s="2"/>
      <c r="E3" s="2"/>
      <c r="F3" s="2"/>
    </row>
    <row r="4" spans="1:6" ht="14.25" x14ac:dyDescent="0.2">
      <c r="A4" s="2"/>
      <c r="B4" s="2"/>
      <c r="C4" s="2"/>
      <c r="D4" s="2"/>
      <c r="E4" s="2"/>
      <c r="F4" s="2"/>
    </row>
    <row r="5" spans="1:6" s="7" customFormat="1" ht="18.75" customHeight="1" thickBot="1" x14ac:dyDescent="0.25">
      <c r="A5" s="12" t="s">
        <v>6</v>
      </c>
      <c r="B5" s="5"/>
      <c r="C5" s="5"/>
      <c r="D5" s="5"/>
      <c r="E5" s="5"/>
      <c r="F5" s="6" t="s">
        <v>31</v>
      </c>
    </row>
    <row r="6" spans="1:6" s="1" customFormat="1" ht="15.75" customHeight="1" x14ac:dyDescent="0.2">
      <c r="A6" s="21" t="s">
        <v>5</v>
      </c>
      <c r="B6" s="13" t="s">
        <v>30</v>
      </c>
      <c r="C6" s="13" t="s">
        <v>13</v>
      </c>
      <c r="D6" s="13" t="s">
        <v>14</v>
      </c>
      <c r="E6" s="13" t="s">
        <v>15</v>
      </c>
      <c r="F6" s="14" t="s">
        <v>16</v>
      </c>
    </row>
    <row r="7" spans="1:6" ht="13.7" customHeight="1" x14ac:dyDescent="0.2">
      <c r="A7" s="3" t="s">
        <v>32</v>
      </c>
      <c r="B7" s="63">
        <f>'Datos del producto'!B9</f>
        <v>400</v>
      </c>
      <c r="C7" s="63">
        <f>B7*(1+'Datos del producto'!$B$10)</f>
        <v>420</v>
      </c>
      <c r="D7" s="63">
        <f>C7*(1+'Datos del producto'!$B$10)</f>
        <v>441</v>
      </c>
      <c r="E7" s="63">
        <f>D7*(1+'Datos del producto'!$B$10)</f>
        <v>463.05</v>
      </c>
      <c r="F7" s="64">
        <f>E7*(1+'Datos del producto'!$B$10)</f>
        <v>486.20250000000004</v>
      </c>
    </row>
    <row r="8" spans="1:6" ht="13.7" customHeight="1" x14ac:dyDescent="0.2">
      <c r="A8" s="3" t="s">
        <v>33</v>
      </c>
      <c r="B8" s="63">
        <f>'Datos del producto'!B13</f>
        <v>250</v>
      </c>
      <c r="C8" s="63">
        <f>B8*(1+'Datos del producto'!$B$14)</f>
        <v>262.5</v>
      </c>
      <c r="D8" s="63">
        <f>C8*(1+'Datos del producto'!$B$14)</f>
        <v>275.625</v>
      </c>
      <c r="E8" s="63">
        <f>D8*(1+'Datos del producto'!$B$14)</f>
        <v>289.40625</v>
      </c>
      <c r="F8" s="64">
        <f>E8*(1+'Datos del producto'!$B$14)</f>
        <v>303.87656250000003</v>
      </c>
    </row>
    <row r="9" spans="1:6" ht="13.7" customHeight="1" x14ac:dyDescent="0.2">
      <c r="A9" s="3" t="s">
        <v>34</v>
      </c>
      <c r="B9" s="63">
        <f>'Datos del producto'!B15</f>
        <v>250000</v>
      </c>
      <c r="C9" s="63">
        <f>B9*(1+'Datos del producto'!$B$16)</f>
        <v>257500</v>
      </c>
      <c r="D9" s="63">
        <f>C9*(1+'Datos del producto'!$B$16)</f>
        <v>265225</v>
      </c>
      <c r="E9" s="63">
        <f>D9*(1+'Datos del producto'!$B$16)</f>
        <v>273181.75</v>
      </c>
      <c r="F9" s="64">
        <f>E9*(1+'Datos del producto'!$B$16)</f>
        <v>281377.20250000001</v>
      </c>
    </row>
    <row r="10" spans="1:6" ht="13.7" customHeight="1" x14ac:dyDescent="0.2">
      <c r="A10" s="3" t="s">
        <v>35</v>
      </c>
      <c r="B10" s="63">
        <f>'Datos del producto'!B11</f>
        <v>50000000</v>
      </c>
      <c r="C10" s="63">
        <f>B10*(1+'Datos del producto'!$B$12)</f>
        <v>55000000.000000007</v>
      </c>
      <c r="D10" s="63">
        <f>C10*(1+'Datos del producto'!$B$12)</f>
        <v>60500000.000000015</v>
      </c>
      <c r="E10" s="63">
        <f>D10*(1+'Datos del producto'!$B$12)</f>
        <v>66550000.000000022</v>
      </c>
      <c r="F10" s="64">
        <f>E10*(1+'Datos del producto'!$B$12)</f>
        <v>73205000.00000003</v>
      </c>
    </row>
    <row r="11" spans="1:6" ht="8.85" customHeight="1" x14ac:dyDescent="0.2">
      <c r="A11" s="3"/>
      <c r="B11" s="15"/>
      <c r="C11" s="15"/>
      <c r="D11" s="15"/>
      <c r="E11" s="15"/>
      <c r="F11" s="16"/>
    </row>
    <row r="12" spans="1:6" ht="13.7" customHeight="1" x14ac:dyDescent="0.2">
      <c r="A12" s="22" t="s">
        <v>36</v>
      </c>
      <c r="B12" s="25"/>
      <c r="C12" s="25"/>
      <c r="D12" s="25"/>
      <c r="E12" s="25"/>
      <c r="F12" s="26"/>
    </row>
    <row r="13" spans="1:6" ht="13.7" customHeight="1" x14ac:dyDescent="0.2">
      <c r="A13" s="23" t="s">
        <v>38</v>
      </c>
      <c r="B13" s="63">
        <f>'Datos del producto'!B8</f>
        <v>100</v>
      </c>
      <c r="C13" s="63">
        <f>'Datos del producto'!C22*$F$13</f>
        <v>209.17331221730316</v>
      </c>
      <c r="D13" s="63">
        <f>'Datos del producto'!D22*$F$13</f>
        <v>1045.8665610865157</v>
      </c>
      <c r="E13" s="63">
        <f>'Datos del producto'!E22*$F$13</f>
        <v>1568.7998416297737</v>
      </c>
      <c r="F13" s="64">
        <f>(F9+'Datos del producto'!B17)/(F7-F8)</f>
        <v>2091.7331221730315</v>
      </c>
    </row>
    <row r="14" spans="1:6" ht="13.7" customHeight="1" x14ac:dyDescent="0.2">
      <c r="A14" s="23" t="s">
        <v>39</v>
      </c>
      <c r="B14" s="63">
        <f>B13*B7</f>
        <v>40000</v>
      </c>
      <c r="C14" s="63">
        <f>C13*C7</f>
        <v>87852.791131267324</v>
      </c>
      <c r="D14" s="63">
        <f>D13*D7</f>
        <v>461227.15343915345</v>
      </c>
      <c r="E14" s="63">
        <f>E13*E7</f>
        <v>726432.76666666672</v>
      </c>
      <c r="F14" s="64">
        <f>F13*F7</f>
        <v>1017005.8733333334</v>
      </c>
    </row>
    <row r="15" spans="1:6" ht="13.7" customHeight="1" x14ac:dyDescent="0.2">
      <c r="A15" s="23" t="s">
        <v>40</v>
      </c>
      <c r="B15" s="63">
        <f>B14-(B13*B8)-B9</f>
        <v>-235000</v>
      </c>
      <c r="C15" s="63">
        <f>C14-(C13*C8)-C9</f>
        <v>-224555.20332577475</v>
      </c>
      <c r="D15" s="63">
        <f>D14-(D13*D8)-D9</f>
        <v>-92264.817460317456</v>
      </c>
      <c r="E15" s="63">
        <f>E14-(E13*E8)-E9</f>
        <v>-769.46249999996508</v>
      </c>
      <c r="F15" s="64">
        <f>F14-(F13*F8)-F9</f>
        <v>100000</v>
      </c>
    </row>
    <row r="16" spans="1:6" ht="13.7" customHeight="1" x14ac:dyDescent="0.2">
      <c r="A16" s="23" t="s">
        <v>41</v>
      </c>
      <c r="B16" s="19">
        <f>B14/B10</f>
        <v>8.0000000000000004E-4</v>
      </c>
      <c r="C16" s="19">
        <f>C14/C10</f>
        <v>1.5973234751139511E-3</v>
      </c>
      <c r="D16" s="19">
        <f>D14/D10</f>
        <v>7.6235893130438565E-3</v>
      </c>
      <c r="E16" s="19">
        <f>E14/E10</f>
        <v>1.0915593789130977E-2</v>
      </c>
      <c r="F16" s="20">
        <f>F14/F10</f>
        <v>1.3892573913439423E-2</v>
      </c>
    </row>
    <row r="17" spans="1:6" ht="8.85" customHeight="1" x14ac:dyDescent="0.2">
      <c r="A17" s="23"/>
      <c r="B17" s="15"/>
      <c r="C17" s="15"/>
      <c r="D17" s="15"/>
      <c r="E17" s="15"/>
      <c r="F17" s="16"/>
    </row>
    <row r="18" spans="1:6" ht="13.7" customHeight="1" x14ac:dyDescent="0.2">
      <c r="A18" s="22" t="s">
        <v>37</v>
      </c>
      <c r="B18" s="25"/>
      <c r="C18" s="25"/>
      <c r="D18" s="25"/>
      <c r="E18" s="25"/>
      <c r="F18" s="26"/>
    </row>
    <row r="19" spans="1:6" ht="13.7" customHeight="1" x14ac:dyDescent="0.2">
      <c r="A19" s="23" t="s">
        <v>38</v>
      </c>
      <c r="B19" s="17">
        <f>'Datos del producto'!B8</f>
        <v>100</v>
      </c>
      <c r="C19" s="17">
        <f>'Datos del producto'!C22*$F$19</f>
        <v>301.12967333569873</v>
      </c>
      <c r="D19" s="17">
        <f>'Datos del producto'!D22*$F$19</f>
        <v>1505.6483666784936</v>
      </c>
      <c r="E19" s="17">
        <f>'Datos del producto'!E22*$F$19</f>
        <v>2258.4725500177406</v>
      </c>
      <c r="F19" s="18">
        <f>F20/F7</f>
        <v>3011.2967333569873</v>
      </c>
    </row>
    <row r="20" spans="1:6" ht="13.7" customHeight="1" x14ac:dyDescent="0.2">
      <c r="A20" s="23" t="s">
        <v>39</v>
      </c>
      <c r="B20" s="65">
        <f>B7*B13</f>
        <v>40000</v>
      </c>
      <c r="C20" s="65">
        <f>C19*C7</f>
        <v>126474.46280099347</v>
      </c>
      <c r="D20" s="65">
        <f>D19*D7</f>
        <v>663990.92970521573</v>
      </c>
      <c r="E20" s="65">
        <f>E19*E7</f>
        <v>1045785.7142857148</v>
      </c>
      <c r="F20" s="66">
        <f>'Datos del producto'!B18*F10</f>
        <v>1464100.0000000007</v>
      </c>
    </row>
    <row r="21" spans="1:6" ht="13.7" customHeight="1" x14ac:dyDescent="0.2">
      <c r="A21" s="23" t="s">
        <v>40</v>
      </c>
      <c r="B21" s="63">
        <f>B20-(B19*B8)-B9</f>
        <v>-235000</v>
      </c>
      <c r="C21" s="63">
        <f>C20-(C19*C8)-C9</f>
        <v>-210072.07644962746</v>
      </c>
      <c r="D21" s="63">
        <f>D20-(D19*D8)-D9</f>
        <v>-16228.401360544085</v>
      </c>
      <c r="E21" s="63">
        <f>E20-(E19*E8)-E9</f>
        <v>118987.89285714307</v>
      </c>
      <c r="F21" s="64">
        <f>F20-(F19*F8)-F9</f>
        <v>267660.29750000022</v>
      </c>
    </row>
    <row r="22" spans="1:6" ht="13.7" customHeight="1" x14ac:dyDescent="0.2">
      <c r="A22" s="23" t="s">
        <v>41</v>
      </c>
      <c r="B22" s="19">
        <f>B20/B10</f>
        <v>8.0000000000000004E-4</v>
      </c>
      <c r="C22" s="19">
        <f>C20/C10</f>
        <v>2.2995356872907899E-3</v>
      </c>
      <c r="D22" s="19">
        <f>D20/D10</f>
        <v>1.0975056689342406E-2</v>
      </c>
      <c r="E22" s="19">
        <f>E20/E10</f>
        <v>1.5714285714285715E-2</v>
      </c>
      <c r="F22" s="20">
        <f>F20/F10</f>
        <v>0.02</v>
      </c>
    </row>
    <row r="23" spans="1:6" ht="8.85" customHeight="1" thickBot="1" x14ac:dyDescent="0.25">
      <c r="A23" s="24"/>
      <c r="B23" s="29"/>
      <c r="C23" s="29"/>
      <c r="D23" s="29"/>
      <c r="E23" s="29"/>
      <c r="F23" s="30"/>
    </row>
    <row r="25" spans="1:6" x14ac:dyDescent="0.2">
      <c r="B25" s="53"/>
      <c r="C25" s="53"/>
      <c r="D25" s="53"/>
      <c r="E25" s="54"/>
      <c r="F25" s="53"/>
    </row>
    <row r="26" spans="1:6" x14ac:dyDescent="0.2">
      <c r="E26" s="53"/>
      <c r="F26" s="53"/>
    </row>
    <row r="27" spans="1:6" x14ac:dyDescent="0.2">
      <c r="E27" s="53"/>
      <c r="F27" s="53"/>
    </row>
  </sheetData>
  <phoneticPr fontId="2" type="noConversion"/>
  <pageMargins left="0.75" right="0.75" top="1" bottom="1" header="0.5" footer="0.5"/>
  <pageSetup scale="85" orientation="landscape" cellComments="asDisplayed" horizontalDpi="300" verticalDpi="300" r:id="rId1"/>
  <headerFooter alignWithMargins="0">
    <oddFooter>&amp;L&amp;P of &amp;N&amp;C&amp;D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44:B46"/>
  <sheetViews>
    <sheetView showGridLines="0" zoomScale="90" zoomScaleNormal="90" workbookViewId="0">
      <selection activeCell="P18" sqref="P18"/>
    </sheetView>
  </sheetViews>
  <sheetFormatPr defaultRowHeight="12.75" x14ac:dyDescent="0.2"/>
  <sheetData>
    <row r="44" spans="1:2" hidden="1" x14ac:dyDescent="0.2"/>
    <row r="45" spans="1:2" ht="14.25" hidden="1" x14ac:dyDescent="0.2">
      <c r="A45" s="52" t="s">
        <v>0</v>
      </c>
      <c r="B45" s="52" t="str">
        <f>CONCATENATE("Scenario 1: ",'Datos del producto'!B7," Sales and Profit Analysis")</f>
        <v>Scenario 1: Artículo Sales and Profit Analysis</v>
      </c>
    </row>
    <row r="46" spans="1:2" ht="14.25" hidden="1" x14ac:dyDescent="0.2">
      <c r="A46" s="52" t="s">
        <v>1</v>
      </c>
      <c r="B46" s="52" t="str">
        <f>CONCATENATE("Scenario 2: ",'Datos del producto'!B7," Sales and Profit Analysis")</f>
        <v>Scenario 2: Artículo Sales and Profit Analysis</v>
      </c>
    </row>
  </sheetData>
  <phoneticPr fontId="2" type="noConversion"/>
  <pageMargins left="0.75" right="0.75" top="1" bottom="1" header="0.5" footer="0.5"/>
  <pageSetup scale="85" orientation="landscape" cellComments="asDisplayed" horizontalDpi="300" verticalDpi="300" r:id="rId1"/>
  <headerFooter alignWithMargins="0">
    <oddFooter>&amp;L&amp;P of &amp;N&amp;C&amp;D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New product sales and profit forecasting model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657656</Value>
      <Value>657669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2012-01-17T15:32:00+00:00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TP102816995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790394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1928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BCB7816-3576-427D-8455-F7D57D70A588}"/>
</file>

<file path=customXml/itemProps2.xml><?xml version="1.0" encoding="utf-8"?>
<ds:datastoreItem xmlns:ds="http://schemas.openxmlformats.org/officeDocument/2006/customXml" ds:itemID="{A53C3347-0711-4245-B314-399EE8CC8308}"/>
</file>

<file path=customXml/itemProps3.xml><?xml version="1.0" encoding="utf-8"?>
<ds:datastoreItem xmlns:ds="http://schemas.openxmlformats.org/officeDocument/2006/customXml" ds:itemID="{155CAAC7-3D19-4158-9EE5-211BAA34F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Datos del producto</vt:lpstr>
      <vt:lpstr>Escenarios</vt:lpstr>
      <vt:lpstr>Gráficas</vt:lpstr>
      <vt:lpstr>'Datos del producto'!Print_Area</vt:lpstr>
      <vt:lpstr>Escenarios!Print_Area</vt:lpstr>
      <vt:lpstr>Gráficas!Print_Area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2005-09-12T22:52:38Z</cp:lastPrinted>
  <dcterms:created xsi:type="dcterms:W3CDTF">2005-07-21T16:14:53Z</dcterms:created>
  <dcterms:modified xsi:type="dcterms:W3CDTF">2012-07-11T13:27:56Z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TC100215233082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14287100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