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ES\"/>
    </mc:Choice>
  </mc:AlternateContent>
  <xr:revisionPtr revIDLastSave="0" documentId="12_ncr:500000_{5FBB04ED-9583-4D99-BFB1-843EB2D1AF64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Registro de cheques" sheetId="7" r:id="rId1"/>
  </sheets>
  <definedNames>
    <definedName name="BúsquedaCategoría">Resumen[Categoría]</definedName>
    <definedName name="RegiónTítuloFila1..I1">'Registro de cheques'!$D$1</definedName>
    <definedName name="Título1">Resumen[[#Headers],[Categoría]]</definedName>
    <definedName name="TítuloColumna1">Registro[[#Headers],[N.º de cheque]]</definedName>
    <definedName name="_xlnm.Print_Titles" localSheetId="0">'Registro de cheques'!$B:$C,'Registro de cheques'!$2:$2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<sst xmlns="http://schemas.openxmlformats.org/spreadsheetml/2006/main" count="33" uniqueCount="24">
  <si>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Registro de cheques</t>
  </si>
  <si>
    <t>Resumen de cargos</t>
  </si>
  <si>
    <t>Categoría</t>
  </si>
  <si>
    <t>Depósito</t>
  </si>
  <si>
    <t>Comestibles</t>
  </si>
  <si>
    <t>Entretenimiento</t>
  </si>
  <si>
    <t>Centro educativo</t>
  </si>
  <si>
    <t>Servicios públicos</t>
  </si>
  <si>
    <t>Otros</t>
  </si>
  <si>
    <t>Total</t>
  </si>
  <si>
    <t>Saldo actual</t>
  </si>
  <si>
    <t>N.º de cheque</t>
  </si>
  <si>
    <t>Tarjeta de débito</t>
  </si>
  <si>
    <t>Fecha</t>
  </si>
  <si>
    <t>Descripción</t>
  </si>
  <si>
    <t>Saldo inicial</t>
  </si>
  <si>
    <t>Matrícula del centro educativo</t>
  </si>
  <si>
    <t>City Power &amp; Light</t>
  </si>
  <si>
    <t>Material escolar</t>
  </si>
  <si>
    <t>Supermercado</t>
  </si>
  <si>
    <t>Vídeo de Southridge</t>
  </si>
  <si>
    <t>Retirada (-)</t>
  </si>
  <si>
    <t>Depósito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</si>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</sst>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C0A]_-;\-* #,##0.00\ [$€-C0A]_-;_-* &quot;-&quot;??\ [$€-C0A]_-;_-@_-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4" fontId="0" fillId="0" borderId="0" xfId="7" applyNumberFormat="1" applyFont="1" applyFill="1" applyBorder="1">
      <alignment horizontal="right" vertical="center" indent="1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Encabezado 1" xfId="2" builtinId="16" customBuiltin="1"/>
    <cellStyle name="Encabezado 4" xfId="8" builtinId="19" customBuiltin="1"/>
    <cellStyle name="Encabezado del saldo" xfId="11" xr:uid="{00000000-0005-0000-0000-000000000000}"/>
    <cellStyle name="Fecha" xfId="7" xr:uid="{00000000-0005-0000-0000-000003000000}"/>
    <cellStyle name="Moneda" xfId="6" builtinId="4" customBuiltin="1"/>
    <cellStyle name="Moneda [0]" xfId="5" builtinId="7" customBuiltin="1"/>
    <cellStyle name="Normal" xfId="0" builtinId="0" customBuiltin="1"/>
    <cellStyle name="Texto explicativo" xfId="9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0" builtinId="25" customBuiltin="1"/>
  </cellStyles>
  <dxfs count="13">
    <dxf>
      <numFmt numFmtId="165" formatCode="_-* #,##0.00\ [$€-C0A]_-;\-* #,##0.00\ [$€-C0A]_-;_-* &quot;-&quot;??\ [$€-C0A]_-;_-@_-"/>
    </dxf>
    <dxf>
      <numFmt numFmtId="165" formatCode="_-* #,##0.00\ [$€-C0A]_-;\-* #,##0.00\ [$€-C0A]_-;_-* &quot;-&quot;??\ [$€-C0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9" formatCode="dd/mm/yyyy"/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roCheques" defaultPivotStyle="PivotStyleLight16">
    <tableStyle name="Resumen del registro de cheques" pivot="0" count="4" xr9:uid="{00000000-0011-0000-FFFF-FFFF00000000}">
      <tableStyleElement type="wholeTable" dxfId="12"/>
      <tableStyleElement type="headerRow" dxfId="11"/>
      <tableStyleElement type="firstRowStripe" dxfId="10"/>
      <tableStyleElement type="secondRowStripe" dxfId="9"/>
    </tableStyle>
    <tableStyle name="RegistroCheques" pivot="0" count="3" xr9:uid="{00000000-0011-0000-FFFF-FFFF01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" displayName="Registro" ref="D2:J8" totalsRowCellStyle="Normal">
  <tableColumns count="7">
    <tableColumn id="1" xr3:uid="{00000000-0010-0000-0000-000001000000}" name="N.º de cheque" totalsRowLabel="Totals" dataCellStyle="Normal"/>
    <tableColumn id="6" xr3:uid="{00000000-0010-0000-0000-000006000000}" name="Fecha" dataDxfId="4"/>
    <tableColumn id="7" xr3:uid="{00000000-0010-0000-0000-000007000000}" name="Descripción" totalsRowDxfId="3"/>
    <tableColumn id="2" xr3:uid="{00000000-0010-0000-0000-000002000000}" name="Categoría" totalsRowDxfId="2"/>
    <tableColumn id="3" xr3:uid="{00000000-0010-0000-0000-000003000000}" name="Retirada (-)" totalsRowFunction="sum"/>
    <tableColumn id="4" xr3:uid="{00000000-0010-0000-0000-000004000000}" name="Depósito (+)" totalsRowFunction="sum"/>
    <tableColumn id="5" xr3:uid="{00000000-0010-0000-0000-000005000000}" name="Saldo" totalsRowFunction="custom" dataDxfId="1">
      <calculatedColumnFormula>IF(ISBLANK(Registro[[#This Row],[Retirada (-)]]),J2+Registro[[#This Row],[Depósito (+)]],J2-Registro[[#This Row],[Retirada (-)]])</calculatedColumnFormula>
      <totalsRowFormula>Registro[[#Totals],[Depósito (+)]]-Registro[[#Totals],[Retirada (-)]]</totalsRowFormula>
    </tableColumn>
  </tableColumns>
  <tableStyleInfo name="RegistroCheques" showFirstColumn="0" showLastColumn="0" showRowStripes="1" showColumnStripes="0"/>
  <extLst>
    <ext xmlns:x14="http://schemas.microsoft.com/office/spreadsheetml/2009/9/main" uri="{504A1905-F514-4f6f-8877-14C23A59335A}">
      <x14:table altTextSummary="Escriba el número, la fecha, la descripción y la categoría de los cheques y los importes de retirada y de depósito en esta tabla. El saldo se calcula automá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sumen" displayName="Resumen" ref="B3:C9" totalsRowShown="0">
  <tableColumns count="2">
    <tableColumn id="1" xr3:uid="{00000000-0010-0000-0100-000001000000}" name="Categoría"/>
    <tableColumn id="2" xr3:uid="{00000000-0010-0000-0100-000002000000}" name="Total" dataDxfId="0">
      <calculatedColumnFormula>SUMIF(Registro[Categoría],"=" &amp;Resumen[[#This Row],[Categoría]],Registro[Retirada (-)])</calculatedColumnFormula>
    </tableColumn>
  </tableColumns>
  <tableStyleInfo name="Resumen del registro de cheques" showFirstColumn="0" showLastColumn="0" showRowStripes="0" showColumnStripes="0"/>
  <extLst>
    <ext xmlns:x14="http://schemas.microsoft.com/office/spreadsheetml/2009/9/main" uri="{504A1905-F514-4f6f-8877-14C23A59335A}">
      <x14:table altTextSummary="Escriba la categoría de los elementos en esta tabla. El total se actualiza automáticamente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3" width="24.28515625" style="4" customWidth="1"/>
    <col min="4" max="5" width="18.85546875" customWidth="1"/>
    <col min="6" max="6" width="30.7109375" customWidth="1"/>
    <col min="7" max="7" width="25.14062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SUM(Registro[Depósito (+)])-SUM(Registro[Retirada (-)])</f>
        <v>1617</v>
      </c>
      <c r="J1" s="11"/>
    </row>
    <row r="2" spans="2:10" ht="33" customHeight="1" x14ac:dyDescent="0.25">
      <c r="B2" s="14" t="s">
        <v>1</v>
      </c>
      <c r="C2" s="14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3" t="s">
        <v>2</v>
      </c>
      <c r="C3" s="1" t="s">
        <v>9</v>
      </c>
      <c r="D3" s="5"/>
      <c r="E3" s="10">
        <f ca="1">TODAY()</f>
        <v>43250</v>
      </c>
      <c r="F3" s="3" t="s">
        <v>15</v>
      </c>
      <c r="G3" s="3" t="s">
        <v>3</v>
      </c>
      <c r="H3" s="2"/>
      <c r="I3" s="9">
        <v>2000</v>
      </c>
      <c r="J3" s="8">
        <f>Registro[[#This Row],[Depósito (+)]]</f>
        <v>2000</v>
      </c>
    </row>
    <row r="4" spans="2:10" ht="30" customHeight="1" x14ac:dyDescent="0.25">
      <c r="B4" s="3" t="s">
        <v>3</v>
      </c>
      <c r="C4" s="8">
        <f>IFERROR(SUMIF(Registro[Categoría],"=" &amp;Resumen[[#This Row],[Categoría]],Registro[Depósito (+)]),"")</f>
        <v>2000</v>
      </c>
      <c r="D4" s="5" t="s">
        <v>12</v>
      </c>
      <c r="E4" s="10">
        <f ca="1">TODAY()+10</f>
        <v>43260</v>
      </c>
      <c r="F4" s="3" t="s">
        <v>16</v>
      </c>
      <c r="G4" s="3" t="s">
        <v>6</v>
      </c>
      <c r="H4" s="9">
        <v>225</v>
      </c>
      <c r="I4" s="2"/>
      <c r="J4" s="8">
        <f>IF(ISBLANK(Registro[[#This Row],[Retirada (-)]]),J3+Registro[[#This Row],[Depósito (+)]],J3-Registro[[#This Row],[Retirada (-)]])</f>
        <v>1775</v>
      </c>
    </row>
    <row r="5" spans="2:10" ht="30" customHeight="1" x14ac:dyDescent="0.25">
      <c r="B5" s="3" t="s">
        <v>4</v>
      </c>
      <c r="C5" s="8">
        <f>IFERROR(SUMIF(Registro[Categoría],"=" &amp;Resumen[[#This Row],[Categoría]],Registro[Retirada (-)]),"")</f>
        <v>40</v>
      </c>
      <c r="D5" s="5">
        <v>1001</v>
      </c>
      <c r="E5" s="10">
        <f ca="1">TODAY()+30</f>
        <v>43280</v>
      </c>
      <c r="F5" s="3" t="s">
        <v>17</v>
      </c>
      <c r="G5" s="3" t="s">
        <v>7</v>
      </c>
      <c r="H5" s="9">
        <v>73</v>
      </c>
      <c r="I5" s="2"/>
      <c r="J5" s="8">
        <f>IF(ISBLANK(Registro[[#This Row],[Retirada (-)]]),J4+Registro[[#This Row],[Depósito (+)]],J4-Registro[[#This Row],[Retirada (-)]])</f>
        <v>1702</v>
      </c>
    </row>
    <row r="6" spans="2:10" ht="30" customHeight="1" x14ac:dyDescent="0.25">
      <c r="B6" s="3" t="s">
        <v>5</v>
      </c>
      <c r="C6" s="8">
        <f>IFERROR(SUMIF(Registro[Categoría],"=" &amp;Resumen[[#This Row],[Categoría]],Registro[Retirada (-)]),"")</f>
        <v>7</v>
      </c>
      <c r="D6" s="5" t="s">
        <v>12</v>
      </c>
      <c r="E6" s="10">
        <f ca="1">TODAY()+40</f>
        <v>43290</v>
      </c>
      <c r="F6" s="3" t="s">
        <v>18</v>
      </c>
      <c r="G6" s="3" t="s">
        <v>6</v>
      </c>
      <c r="H6" s="9">
        <v>38</v>
      </c>
      <c r="I6" s="2"/>
      <c r="J6" s="8">
        <f>IF(ISBLANK(Registro[[#This Row],[Retirada (-)]]),J5+Registro[[#This Row],[Depósito (+)]],J5-Registro[[#This Row],[Retirada (-)]])</f>
        <v>1664</v>
      </c>
    </row>
    <row r="7" spans="2:10" ht="30" customHeight="1" x14ac:dyDescent="0.25">
      <c r="B7" s="3" t="s">
        <v>6</v>
      </c>
      <c r="C7" s="8">
        <f>IFERROR(SUMIF(Registro[Categoría],"=" &amp;Resumen[[#This Row],[Categoría]],Registro[Retirada (-)]),"")</f>
        <v>263</v>
      </c>
      <c r="D7" s="5">
        <v>1002</v>
      </c>
      <c r="E7" s="10">
        <f ca="1">TODAY()+55</f>
        <v>43305</v>
      </c>
      <c r="F7" s="3" t="s">
        <v>19</v>
      </c>
      <c r="G7" s="3" t="s">
        <v>4</v>
      </c>
      <c r="H7" s="9">
        <v>40</v>
      </c>
      <c r="I7" s="2"/>
      <c r="J7" s="8">
        <f>IF(ISBLANK(Registro[[#This Row],[Retirada (-)]]),J6+Registro[[#This Row],[Depósito (+)]],J6-Registro[[#This Row],[Retirada (-)]])</f>
        <v>1624</v>
      </c>
    </row>
    <row r="8" spans="2:10" ht="30" customHeight="1" x14ac:dyDescent="0.25">
      <c r="B8" s="3" t="s">
        <v>7</v>
      </c>
      <c r="C8" s="8">
        <f>IFERROR(SUMIF(Registro[Categoría],"=" &amp;Resumen[[#This Row],[Categoría]],Registro[Retirada (-)]),"")</f>
        <v>73</v>
      </c>
      <c r="D8" s="5" t="s">
        <v>12</v>
      </c>
      <c r="E8" s="10">
        <f ca="1">TODAY()+65</f>
        <v>43315</v>
      </c>
      <c r="F8" s="3" t="s">
        <v>20</v>
      </c>
      <c r="G8" s="3" t="s">
        <v>5</v>
      </c>
      <c r="H8" s="9">
        <v>7</v>
      </c>
      <c r="I8" s="2"/>
      <c r="J8" s="8">
        <f>IF(ISBLANK(Registro[[#This Row],[Retirada (-)]]),J7+Registro[[#This Row],[Depósito (+)]],J7-Registro[[#This Row],[Retirada (-)]])</f>
        <v>1617</v>
      </c>
    </row>
    <row r="9" spans="2:10" ht="30" customHeight="1" x14ac:dyDescent="0.25">
      <c r="B9" s="3" t="s">
        <v>8</v>
      </c>
      <c r="C9" s="8">
        <f>IFERROR(SUMIFS(Registro[Retirada (-)],Registro[Categoría],Resumen[[#This Row],[Categoría]])+SUMIFS(Registro[Retirada (-)],Registro[Categoría],""),"")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5" priority="1">
      <formula>J3&lt;0</formula>
    </cfRule>
  </conditionalFormatting>
  <dataValidations count="15">
    <dataValidation type="list" errorStyle="warning" allowBlank="1" showInputMessage="1" showErrorMessage="1" error="Seleccione un elemento de la lista. Seleccione CANCELAR y después pulse ALT+FLECHA ABAJO para abrir la lista desplegable. Pulse ENTRAR para realizar la selección" sqref="G3:G8" xr:uid="{00000000-0002-0000-0000-000000000000}">
      <formula1>CategoryLookup</formula1>
    </dataValidation>
    <dataValidation allowBlank="1" showInputMessage="1" showErrorMessage="1" prompt="El título de la hoja de cálculo se encuentra en esta celda" sqref="B1:C1" xr:uid="{00000000-0002-0000-0000-000001000000}"/>
    <dataValidation allowBlank="1" showInputMessage="1" showErrorMessage="1" prompt="Los elementos de la categoría se encuentran en esta columna, debajo de este encabezado" sqref="B3" xr:uid="{00000000-0002-0000-0000-000002000000}"/>
    <dataValidation allowBlank="1" showInputMessage="1" showErrorMessage="1" prompt="El total de las categorías se actualiza automáticamente en esta columna, debajo de este encabezado, en función de las entradas de la tabla de registros." sqref="C3" xr:uid="{00000000-0002-0000-0000-000003000000}"/>
    <dataValidation allowBlank="1" showInputMessage="1" showErrorMessage="1" prompt="Escriba el número de cheque en esta columna, debajo de este encabezado" sqref="D2" xr:uid="{00000000-0002-0000-0000-000004000000}"/>
    <dataValidation allowBlank="1" showInputMessage="1" showErrorMessage="1" prompt="Escriba la fecha en esta columna, debajo de este encabezado" sqref="E2" xr:uid="{00000000-0002-0000-0000-000005000000}"/>
    <dataValidation allowBlank="1" showInputMessage="1" showErrorMessage="1" prompt="Escriba la descripción en esta columna, debajo de este encabezado" sqref="F2" xr:uid="{00000000-0002-0000-0000-000006000000}"/>
    <dataValidation allowBlank="1" showInputMessage="1" showErrorMessage="1" prompt="El saldo actual se actualiza automáticamente en la celda de la derecha" sqref="D1:H1" xr:uid="{00000000-0002-0000-0000-000007000000}"/>
    <dataValidation allowBlank="1" showInputMessage="1" showErrorMessage="1" prompt="El saldo actual se actualiza automáticamente en esta celda. El registro de cheques comienza en la celda D2" sqref="I1:J1" xr:uid="{00000000-0002-0000-0000-000008000000}"/>
    <dataValidation allowBlank="1" showInputMessage="1" showErrorMessage="1" prompt="Seleccione la categoría en esta columna, debajo de este encabezado. Presione ALT+FLECHA ABAJO para abrir la lista desplegable. Presione ENTRAR para seleccionar. La lista de categorías se basa en las categorías del resumen de cargos de la izquierda" sqref="G2" xr:uid="{00000000-0002-0000-0000-000009000000}"/>
    <dataValidation allowBlank="1" showInputMessage="1" showErrorMessage="1" prompt="Escriba el importe retirado en esta columna, debajo de este encabezado" sqref="H2" xr:uid="{00000000-0002-0000-0000-00000A000000}"/>
    <dataValidation allowBlank="1" showInputMessage="1" showErrorMessage="1" prompt="Escriba el importe depositado en esta columna, debajo de este encabezado" sqref="I2" xr:uid="{00000000-0002-0000-0000-00000B000000}"/>
    <dataValidation allowBlank="1" showInputMessage="1" showErrorMessage="1" prompt="El saldo se calcula automáticamente en esta columna, debajo de este encabezado" sqref="J2" xr:uid="{00000000-0002-0000-0000-00000C000000}"/>
    <dataValidation allowBlank="1" showInputMessage="1" showErrorMessage="1" prompt="Cree un registro de cheques en esta hoja de cálculo" sqref="A1" xr:uid="{00000000-0002-0000-0000-00000D000000}"/>
    <dataValidation allowBlank="1" showInputMessage="1" showErrorMessage="1" prompt="Modifique o agregue nuevas categorías a continuación. Cuando se agreguen entradas en el registro de cheques de la derecha para esa categoría, los totales se actualizarán automáticamente en este resumen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Registro de cheques</vt:lpstr>
      <vt:lpstr>BúsquedaCategoría</vt:lpstr>
      <vt:lpstr>RegiónTítuloFila1..I1</vt:lpstr>
      <vt:lpstr>Título1</vt:lpstr>
      <vt:lpstr>TítuloColumna1</vt:lpstr>
      <vt:lpstr>'Registro de cheques'!Títulos_a_imprimir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2018-05-30T13:03:57Z</dcterms:modified>
</cp:coreProperties>
</file>