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v-audrs\Desktop\Excel Templates\20150722\final\"/>
    </mc:Choice>
  </mc:AlternateContent>
  <bookViews>
    <workbookView xWindow="0" yWindow="0" windowWidth="20490" windowHeight="7430"/>
  </bookViews>
  <sheets>
    <sheet name="Loan Calculator" sheetId="1" r:id="rId1"/>
  </sheets>
  <definedNames>
    <definedName name="CombinedMonthlyPayment">IFERROR(CollegeLoans[[#Totals],[Current Monthly Payment]],0)</definedName>
    <definedName name="ConsLoanPayback">'Loan Calculator'!$M$20</definedName>
    <definedName name="EstimatedAnnualSalary">'Loan Calculator'!$G$2</definedName>
    <definedName name="EstimatedMonthlySalary">'Loan Calculator'!$M$22</definedName>
    <definedName name="LoanPaybackStart">'Loan Calculator'!$L$2</definedName>
    <definedName name="LoanStartLToday">IF(LoanPaybackStart&lt;=TODAY(),TRUE,FALSE)</definedName>
    <definedName name="PercentAboveBelow">IF(CollegeLoans[[#Totals],[Scheduled Payment]]/EstimatedMonthlySalary&gt;=0.08,"above","below")</definedName>
    <definedName name="PercentageOfIncome">IFERROR("CollegeLoans[[#Totals],[Monthly Payment]]/EstimatedMonthlySalary",0)</definedName>
    <definedName name="PercentageOfMonthlyIncome">IFERROR("CollegeLoans[[#Totals],[Current Monthly Payment]]/EstimatedMonthlySalary",0)</definedName>
  </definedNames>
  <calcPr calcId="152511"/>
</workbook>
</file>

<file path=xl/calcChain.xml><?xml version="1.0" encoding="utf-8"?>
<calcChain xmlns="http://schemas.openxmlformats.org/spreadsheetml/2006/main">
  <c r="J15" i="1" l="1"/>
  <c r="J13" i="1"/>
  <c r="J14" i="1" l="1"/>
  <c r="J16" i="1"/>
  <c r="M22" i="1"/>
  <c r="I13" i="1" l="1"/>
  <c r="I14" i="1"/>
  <c r="I15" i="1"/>
  <c r="I16" i="1"/>
  <c r="L16" i="1"/>
  <c r="K16" i="1" s="1"/>
  <c r="L13" i="1"/>
  <c r="L14" i="1"/>
  <c r="L15" i="1"/>
  <c r="M16" i="1" l="1"/>
  <c r="E18" i="1"/>
  <c r="F18" i="1"/>
  <c r="M15" i="1" l="1"/>
  <c r="K15" i="1" l="1"/>
  <c r="M14" i="1"/>
  <c r="M13" i="1" l="1"/>
  <c r="K13" i="1"/>
  <c r="K14" i="1"/>
  <c r="E17" i="1"/>
  <c r="K18" i="1" l="1"/>
  <c r="M17" i="1"/>
  <c r="M18" i="1"/>
  <c r="L17" i="1"/>
  <c r="M7" i="1" l="1"/>
  <c r="M8" i="1"/>
  <c r="K17" i="1"/>
  <c r="M20" i="1" s="1"/>
  <c r="J17" i="1"/>
  <c r="F7" i="1" s="1"/>
  <c r="F8" i="1" l="1"/>
</calcChain>
</file>

<file path=xl/sharedStrings.xml><?xml version="1.0" encoding="utf-8"?>
<sst xmlns="http://schemas.openxmlformats.org/spreadsheetml/2006/main" count="33" uniqueCount="32">
  <si>
    <t>Loan Amount</t>
  </si>
  <si>
    <t>Lender</t>
  </si>
  <si>
    <t>Loan No.</t>
  </si>
  <si>
    <t>10998M88</t>
  </si>
  <si>
    <t>20987N87</t>
  </si>
  <si>
    <t>36785LM</t>
  </si>
  <si>
    <t>Averages</t>
  </si>
  <si>
    <t>Totals</t>
  </si>
  <si>
    <t>Annual
Payment</t>
  </si>
  <si>
    <t>Total Consolidated Loan Payback:</t>
  </si>
  <si>
    <t>Annual
Interest Rate</t>
  </si>
  <si>
    <t>Scheduled Payment</t>
  </si>
  <si>
    <t>765R43</t>
  </si>
  <si>
    <t>Lender 1</t>
  </si>
  <si>
    <t>Lender 2</t>
  </si>
  <si>
    <t>Lender 3</t>
  </si>
  <si>
    <t>Lender 4</t>
  </si>
  <si>
    <t>Beginning Date</t>
  </si>
  <si>
    <t>Ending Date</t>
  </si>
  <si>
    <t>Length (Yrs)</t>
  </si>
  <si>
    <t>Total
Interest</t>
  </si>
  <si>
    <t>GENERAL LOAN DETAILS</t>
  </si>
  <si>
    <t>LOAN PAYBACK DATA</t>
  </si>
  <si>
    <t>PAYMENT DETAILS</t>
  </si>
  <si>
    <t>Your combined current monthly payment is:</t>
  </si>
  <si>
    <t>Your combined scheduled monthly payment is:</t>
  </si>
  <si>
    <t>Percentage of monthly income:</t>
  </si>
  <si>
    <t xml:space="preserve">COLLEGE LOAN </t>
  </si>
  <si>
    <t xml:space="preserve">CALCULATOR </t>
  </si>
  <si>
    <t>Estimated Monthly Income After Graduation:</t>
  </si>
  <si>
    <t>Current Monthly Payment</t>
  </si>
  <si>
    <t xml:space="preserve"> It's suggested that your total monthly student loan repayments do not exceed 8% of your first year annual salary.</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</si>
</sst>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7" formatCode="&quot;$&quot;#,##0.00_);\(&quot;$&quot;#,##0.00\)"/>
    <numFmt numFmtId="44" formatCode="_(&quot;$&quot;* #,##0.00_);_(&quot;$&quot;* \(#,##0.00\);_(&quot;$&quot;* &quot;-&quot;??_);_(@_)"/>
    <numFmt numFmtId="164" formatCode="&quot;$&quot;#,##0.00"/>
    <numFmt numFmtId="165" formatCode="&quot;$&quot;#,##0"/>
  </numFmts>
  <fonts count="20" x14ac:knownFonts="1">
    <font>
      <sz val="11"/>
      <color theme="3"/>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i/>
      <sz val="12"/>
      <color theme="3"/>
      <name val="Calibri"/>
      <family val="2"/>
      <scheme val="minor"/>
    </font>
    <font>
      <b/>
      <sz val="16"/>
      <color theme="0"/>
      <name val="Calibri"/>
      <family val="2"/>
      <scheme val="minor"/>
    </font>
    <font>
      <b/>
      <sz val="30"/>
      <color theme="3"/>
      <name val="Calibri"/>
      <family val="2"/>
      <scheme val="major"/>
    </font>
    <font>
      <b/>
      <sz val="16"/>
      <color theme="3"/>
      <name val="Calibri"/>
      <family val="2"/>
      <scheme val="minor"/>
    </font>
    <font>
      <sz val="16"/>
      <color theme="6"/>
      <name val="Calibri"/>
      <family val="2"/>
      <scheme val="minor"/>
    </font>
    <font>
      <b/>
      <sz val="14"/>
      <color theme="6"/>
      <name val="Calibri"/>
      <family val="2"/>
      <scheme val="minor"/>
    </font>
    <font>
      <sz val="11"/>
      <color theme="3"/>
      <name val="Calibri"/>
      <family val="2"/>
      <scheme val="major"/>
    </font>
    <font>
      <b/>
      <sz val="39"/>
      <color theme="4"/>
      <name val="Calibri"/>
      <family val="2"/>
      <scheme val="major"/>
    </font>
    <font>
      <b/>
      <sz val="17"/>
      <color theme="3"/>
      <name val="Calibri"/>
      <family val="2"/>
      <scheme val="major"/>
    </font>
    <font>
      <sz val="18"/>
      <color theme="3"/>
      <name val="Calibri"/>
      <family val="2"/>
      <scheme val="minor"/>
    </font>
    <font>
      <i/>
      <sz val="16"/>
      <color theme="0" tint="-0.749961851863155"/>
      <name val="Calibri"/>
      <family val="2"/>
      <scheme val="minor"/>
    </font>
    <font>
      <b/>
      <sz val="11"/>
      <color theme="3"/>
      <name val="Calibri"/>
      <family val="2"/>
      <scheme val="minor"/>
    </font>
    <font>
      <b/>
      <sz val="29"/>
      <color theme="3"/>
      <name val="Calibri"/>
      <family val="2"/>
      <scheme val="major"/>
    </font>
    <font>
      <b/>
      <sz val="34"/>
      <color theme="3"/>
      <name val="Calibri"/>
      <family val="2"/>
      <scheme val="major"/>
    </font>
    <font>
      <b/>
      <sz val="18"/>
      <color theme="3"/>
      <name val="Calibri"/>
      <family val="2"/>
      <scheme val="minor"/>
    </font>
    <font>
      <i/>
      <sz val="16"/>
      <color rgb="FFEA0000"/>
      <name val="Calibri"/>
      <family val="2"/>
      <scheme val="minor"/>
    </font>
  </fonts>
  <fills count="6">
    <fill>
      <patternFill patternType="none"/>
    </fill>
    <fill>
      <patternFill patternType="gray125"/>
    </fill>
    <fill>
      <patternFill patternType="solid">
        <fgColor theme="4" tint="0.79998168889431442"/>
        <bgColor indexed="65"/>
      </patternFill>
    </fill>
    <fill>
      <patternFill patternType="solid">
        <fgColor theme="4" tint="0.39997558519241921"/>
        <bgColor indexed="65"/>
      </patternFill>
    </fill>
    <fill>
      <patternFill patternType="solid">
        <fgColor theme="9"/>
        <bgColor indexed="64"/>
      </patternFill>
    </fill>
    <fill>
      <patternFill patternType="solid">
        <fgColor theme="2"/>
        <bgColor indexed="64"/>
      </patternFill>
    </fill>
  </fills>
  <borders count="4">
    <border>
      <left/>
      <right/>
      <top/>
      <bottom/>
      <diagonal/>
    </border>
    <border>
      <left/>
      <right/>
      <top/>
      <bottom style="dotted">
        <color theme="3" tint="0.39994506668294322"/>
      </bottom>
      <diagonal/>
    </border>
    <border>
      <left/>
      <right style="thick">
        <color theme="0"/>
      </right>
      <top/>
      <bottom/>
      <diagonal/>
    </border>
    <border>
      <left style="thick">
        <color theme="0"/>
      </left>
      <right/>
      <top/>
      <bottom/>
      <diagonal/>
    </border>
  </borders>
  <cellStyleXfs count="16">
    <xf numFmtId="0" fontId="0" fillId="0" borderId="0"/>
    <xf numFmtId="44" fontId="3" fillId="0" borderId="0" applyFont="0" applyFill="0" applyBorder="0" applyAlignment="0" applyProtection="0"/>
    <xf numFmtId="9" fontId="3" fillId="0" borderId="0" applyFont="0" applyFill="0" applyBorder="0" applyAlignment="0" applyProtection="0"/>
    <xf numFmtId="0" fontId="12" fillId="0" borderId="0" applyNumberFormat="0" applyFill="0" applyBorder="0" applyProtection="0">
      <alignment horizontal="right" vertical="center"/>
    </xf>
    <xf numFmtId="0" fontId="7" fillId="0" borderId="0" applyNumberFormat="0" applyBorder="0" applyProtection="0">
      <alignment horizontal="left" vertical="top" indent="1"/>
    </xf>
    <xf numFmtId="0" fontId="18" fillId="4" borderId="0" applyNumberFormat="0" applyBorder="0" applyProtection="0">
      <alignment horizontal="center" vertical="center"/>
    </xf>
    <xf numFmtId="0" fontId="9" fillId="0" borderId="0" applyNumberFormat="0" applyProtection="0">
      <alignment horizontal="left" vertical="top" indent="2"/>
    </xf>
    <xf numFmtId="0" fontId="13" fillId="4" borderId="0" applyNumberFormat="0" applyBorder="0" applyAlignment="0" applyProtection="0"/>
    <xf numFmtId="0" fontId="2" fillId="2" borderId="0" applyNumberFormat="0" applyBorder="0" applyAlignment="0" applyProtection="0"/>
    <xf numFmtId="0" fontId="16" fillId="4" borderId="0" applyNumberFormat="0" applyBorder="0" applyProtection="0">
      <alignment horizontal="center"/>
    </xf>
    <xf numFmtId="0" fontId="7" fillId="0" borderId="0" applyNumberFormat="0" applyProtection="0">
      <alignment horizontal="left" vertical="top" indent="1"/>
    </xf>
    <xf numFmtId="0" fontId="14" fillId="0" borderId="0" applyNumberFormat="0" applyFill="0" applyBorder="0" applyProtection="0">
      <alignment horizontal="left" vertical="center"/>
    </xf>
    <xf numFmtId="0" fontId="1" fillId="5" borderId="0" applyNumberFormat="0" applyFill="0" applyBorder="0" applyProtection="0">
      <alignment horizontal="right" indent="2"/>
    </xf>
    <xf numFmtId="0" fontId="15" fillId="3" borderId="0" applyNumberFormat="0" applyBorder="0" applyProtection="0">
      <alignment horizontal="left" vertical="center"/>
    </xf>
    <xf numFmtId="0" fontId="15" fillId="4" borderId="0" applyNumberFormat="0">
      <alignment horizontal="left" vertical="center"/>
    </xf>
    <xf numFmtId="0" fontId="19" fillId="0" borderId="0" applyNumberFormat="0" applyFill="0" applyBorder="0" applyAlignment="0" applyProtection="0"/>
  </cellStyleXfs>
  <cellXfs count="61">
    <xf numFmtId="0" fontId="0" fillId="0" borderId="0" xfId="0"/>
    <xf numFmtId="0" fontId="0" fillId="0" borderId="0" xfId="0" applyFill="1"/>
    <xf numFmtId="14" fontId="6" fillId="0" borderId="0" xfId="0" applyNumberFormat="1" applyFont="1" applyFill="1" applyBorder="1" applyAlignment="1">
      <alignment vertical="top"/>
    </xf>
    <xf numFmtId="0" fontId="7" fillId="0" borderId="0" xfId="3" applyFont="1" applyFill="1" applyAlignment="1">
      <alignment vertical="center"/>
    </xf>
    <xf numFmtId="0" fontId="4" fillId="0" borderId="0" xfId="0" applyFont="1" applyFill="1" applyAlignment="1">
      <alignment wrapText="1"/>
    </xf>
    <xf numFmtId="164" fontId="5" fillId="0" borderId="0" xfId="3" applyNumberFormat="1" applyFont="1" applyFill="1" applyAlignment="1">
      <alignment vertical="center"/>
    </xf>
    <xf numFmtId="0" fontId="8" fillId="0" borderId="0" xfId="0" applyFont="1" applyFill="1" applyAlignment="1">
      <alignment vertical="center"/>
    </xf>
    <xf numFmtId="0" fontId="0" fillId="0" borderId="1" xfId="0" applyFill="1" applyBorder="1"/>
    <xf numFmtId="0" fontId="12" fillId="0" borderId="1" xfId="3" applyFill="1" applyBorder="1" applyAlignment="1">
      <alignment horizontal="right"/>
    </xf>
    <xf numFmtId="0" fontId="12" fillId="0" borderId="1" xfId="3" applyFill="1" applyBorder="1" applyAlignment="1">
      <alignment horizontal="center"/>
    </xf>
    <xf numFmtId="0" fontId="0" fillId="0" borderId="0" xfId="0" applyFill="1" applyBorder="1"/>
    <xf numFmtId="0" fontId="12" fillId="0" borderId="0" xfId="3" applyFill="1" applyBorder="1" applyAlignment="1">
      <alignment horizontal="right"/>
    </xf>
    <xf numFmtId="0" fontId="12" fillId="0" borderId="0" xfId="3" applyFill="1" applyBorder="1" applyAlignment="1">
      <alignment horizontal="center"/>
    </xf>
    <xf numFmtId="0" fontId="0" fillId="0" borderId="0" xfId="0" applyNumberFormat="1" applyFill="1"/>
    <xf numFmtId="0" fontId="10" fillId="0" borderId="0" xfId="0" applyFont="1" applyFill="1"/>
    <xf numFmtId="0" fontId="2" fillId="2" borderId="0" xfId="8" applyNumberFormat="1" applyBorder="1" applyAlignment="1">
      <alignment horizontal="left" indent="1"/>
    </xf>
    <xf numFmtId="0" fontId="2" fillId="2" borderId="0" xfId="8" applyBorder="1"/>
    <xf numFmtId="0" fontId="2" fillId="2" borderId="0" xfId="8" applyBorder="1" applyAlignment="1">
      <alignment horizontal="center" wrapText="1"/>
    </xf>
    <xf numFmtId="0" fontId="2" fillId="2" borderId="2" xfId="8" applyBorder="1" applyAlignment="1">
      <alignment horizontal="center" wrapText="1"/>
    </xf>
    <xf numFmtId="0" fontId="2" fillId="2" borderId="3" xfId="8" applyBorder="1" applyAlignment="1">
      <alignment horizontal="center" wrapText="1"/>
    </xf>
    <xf numFmtId="0" fontId="12" fillId="0" borderId="0" xfId="3" applyFill="1">
      <alignment horizontal="right" vertical="center"/>
    </xf>
    <xf numFmtId="0" fontId="14" fillId="0" borderId="0" xfId="11" applyFill="1">
      <alignment horizontal="left" vertical="center"/>
    </xf>
    <xf numFmtId="0" fontId="15" fillId="4" borderId="0" xfId="14" applyAlignment="1">
      <alignment horizontal="left" vertical="center" indent="1"/>
    </xf>
    <xf numFmtId="164" fontId="0" fillId="0" borderId="0" xfId="1" applyNumberFormat="1" applyFont="1" applyFill="1" applyBorder="1" applyAlignment="1" applyProtection="1">
      <alignment horizontal="right" indent="3"/>
    </xf>
    <xf numFmtId="164" fontId="0" fillId="0" borderId="0" xfId="1" applyNumberFormat="1" applyFont="1" applyFill="1" applyBorder="1" applyAlignment="1" applyProtection="1">
      <alignment horizontal="right" indent="2"/>
    </xf>
    <xf numFmtId="164" fontId="0" fillId="0" borderId="0" xfId="1" applyNumberFormat="1" applyFont="1" applyFill="1" applyBorder="1" applyAlignment="1" applyProtection="1">
      <alignment horizontal="right" indent="4"/>
    </xf>
    <xf numFmtId="164" fontId="1" fillId="0" borderId="0" xfId="0" applyNumberFormat="1" applyFont="1" applyFill="1" applyBorder="1" applyAlignment="1" applyProtection="1">
      <alignment horizontal="right" indent="3"/>
    </xf>
    <xf numFmtId="164" fontId="1" fillId="0" borderId="0" xfId="0" applyNumberFormat="1" applyFont="1" applyFill="1" applyBorder="1" applyAlignment="1" applyProtection="1">
      <alignment horizontal="right" indent="2"/>
    </xf>
    <xf numFmtId="164" fontId="1" fillId="0" borderId="0" xfId="0" applyNumberFormat="1" applyFont="1" applyFill="1" applyBorder="1" applyAlignment="1" applyProtection="1">
      <alignment horizontal="right" indent="4"/>
    </xf>
    <xf numFmtId="164" fontId="15" fillId="4" borderId="0" xfId="14" applyNumberFormat="1" applyProtection="1">
      <alignment horizontal="left" vertical="center"/>
    </xf>
    <xf numFmtId="164" fontId="15" fillId="4" borderId="0" xfId="14" applyNumberFormat="1" applyAlignment="1" applyProtection="1">
      <alignment horizontal="right" vertical="center" indent="2"/>
    </xf>
    <xf numFmtId="164" fontId="15" fillId="4" borderId="0" xfId="14" applyNumberFormat="1" applyAlignment="1" applyProtection="1">
      <alignment horizontal="right"/>
    </xf>
    <xf numFmtId="0" fontId="0" fillId="0" borderId="0" xfId="0" applyNumberFormat="1" applyFont="1" applyFill="1" applyBorder="1" applyAlignment="1" applyProtection="1">
      <alignment horizontal="left" indent="1"/>
      <protection locked="0"/>
    </xf>
    <xf numFmtId="0" fontId="0" fillId="0" borderId="0" xfId="0" applyFont="1" applyFill="1" applyBorder="1" applyAlignment="1" applyProtection="1">
      <alignment horizontal="left"/>
      <protection locked="0"/>
    </xf>
    <xf numFmtId="164" fontId="0" fillId="0" borderId="0" xfId="1" applyNumberFormat="1" applyFont="1" applyFill="1" applyBorder="1" applyAlignment="1" applyProtection="1">
      <alignment horizontal="right" indent="2"/>
      <protection locked="0"/>
    </xf>
    <xf numFmtId="10" fontId="0" fillId="0" borderId="2" xfId="2" applyNumberFormat="1" applyFont="1" applyFill="1" applyBorder="1" applyAlignment="1" applyProtection="1">
      <alignment horizontal="center"/>
      <protection locked="0"/>
    </xf>
    <xf numFmtId="14" fontId="0" fillId="0" borderId="3" xfId="2" applyNumberFormat="1" applyFont="1" applyFill="1" applyBorder="1" applyAlignment="1" applyProtection="1">
      <alignment horizontal="center"/>
      <protection locked="0"/>
    </xf>
    <xf numFmtId="0" fontId="0" fillId="0" borderId="0" xfId="0" applyFont="1" applyFill="1" applyBorder="1" applyAlignment="1" applyProtection="1">
      <alignment horizontal="center"/>
      <protection locked="0"/>
    </xf>
    <xf numFmtId="0" fontId="15" fillId="4" borderId="0" xfId="14" applyProtection="1">
      <alignment horizontal="left" vertical="center"/>
    </xf>
    <xf numFmtId="10" fontId="15" fillId="4" borderId="0" xfId="14" applyNumberFormat="1" applyAlignment="1" applyProtection="1">
      <alignment horizontal="center" vertical="center"/>
    </xf>
    <xf numFmtId="10" fontId="15" fillId="4" borderId="0" xfId="14" applyNumberFormat="1" applyProtection="1">
      <alignment horizontal="left" vertical="center"/>
    </xf>
    <xf numFmtId="0" fontId="7" fillId="0" borderId="0" xfId="4">
      <alignment horizontal="left" vertical="top" indent="1"/>
    </xf>
    <xf numFmtId="0" fontId="1" fillId="0" borderId="0" xfId="0" applyFont="1" applyFill="1" applyBorder="1" applyAlignment="1">
      <alignment horizontal="left"/>
    </xf>
    <xf numFmtId="0" fontId="1" fillId="0" borderId="0" xfId="0" applyFont="1" applyFill="1" applyBorder="1" applyAlignment="1" applyProtection="1">
      <alignment horizontal="right" indent="2"/>
    </xf>
    <xf numFmtId="10" fontId="1" fillId="0" borderId="2" xfId="0" applyNumberFormat="1" applyFont="1" applyFill="1" applyBorder="1" applyAlignment="1" applyProtection="1">
      <alignment horizontal="right" indent="2"/>
    </xf>
    <xf numFmtId="10" fontId="1" fillId="0" borderId="3" xfId="0" applyNumberFormat="1" applyFont="1" applyFill="1" applyBorder="1" applyAlignment="1" applyProtection="1">
      <alignment horizontal="right" indent="2"/>
    </xf>
    <xf numFmtId="0" fontId="1" fillId="0" borderId="2" xfId="0" applyFont="1" applyFill="1" applyBorder="1" applyAlignment="1" applyProtection="1">
      <alignment horizontal="right" indent="2"/>
    </xf>
    <xf numFmtId="14" fontId="0" fillId="0" borderId="2" xfId="0" applyNumberFormat="1" applyFont="1" applyFill="1" applyBorder="1" applyAlignment="1" applyProtection="1">
      <alignment horizontal="center"/>
    </xf>
    <xf numFmtId="164" fontId="9" fillId="0" borderId="0" xfId="6" applyNumberFormat="1">
      <alignment horizontal="left" vertical="top" indent="2"/>
    </xf>
    <xf numFmtId="10" fontId="9" fillId="0" borderId="0" xfId="6" applyNumberFormat="1">
      <alignment horizontal="left" vertical="top" indent="2"/>
    </xf>
    <xf numFmtId="0" fontId="18" fillId="4" borderId="3" xfId="5" applyBorder="1">
      <alignment horizontal="center" vertical="center"/>
    </xf>
    <xf numFmtId="0" fontId="18" fillId="4" borderId="0" xfId="5" applyBorder="1">
      <alignment horizontal="center" vertical="center"/>
    </xf>
    <xf numFmtId="0" fontId="18" fillId="4" borderId="2" xfId="5" applyBorder="1">
      <alignment horizontal="center" vertical="center"/>
    </xf>
    <xf numFmtId="0" fontId="0" fillId="0" borderId="0" xfId="0" applyFill="1" applyBorder="1" applyAlignment="1">
      <alignment horizontal="center"/>
    </xf>
    <xf numFmtId="0" fontId="18" fillId="4" borderId="0" xfId="5">
      <alignment horizontal="center" vertical="center"/>
    </xf>
    <xf numFmtId="0" fontId="17" fillId="4" borderId="0" xfId="9" applyFont="1" applyBorder="1">
      <alignment horizontal="center"/>
    </xf>
    <xf numFmtId="165" fontId="11" fillId="0" borderId="0" xfId="0" applyNumberFormat="1" applyFont="1" applyFill="1" applyBorder="1" applyAlignment="1" applyProtection="1">
      <alignment horizontal="center" vertical="top"/>
      <protection locked="0"/>
    </xf>
    <xf numFmtId="14" fontId="11" fillId="0" borderId="0" xfId="0" applyNumberFormat="1" applyFont="1" applyFill="1" applyBorder="1" applyAlignment="1" applyProtection="1">
      <alignment horizontal="center" vertical="top"/>
      <protection locked="0"/>
    </xf>
    <xf numFmtId="0" fontId="16" fillId="4" borderId="0" xfId="9">
      <alignment horizontal="center"/>
    </xf>
    <xf numFmtId="7" fontId="9" fillId="0" borderId="0" xfId="6" applyNumberFormat="1" applyAlignment="1">
      <alignment horizontal="left" vertical="top" indent="3"/>
    </xf>
    <xf numFmtId="10" fontId="9" fillId="0" borderId="0" xfId="6" applyNumberFormat="1" applyAlignment="1">
      <alignment horizontal="left" vertical="top" indent="3"/>
    </xf>
  </cellXfs>
  <cellStyles count="16">
    <cellStyle name="20% - Accent1" xfId="8" builtinId="30" customBuiltin="1"/>
    <cellStyle name="60% - Accent1" xfId="13" builtinId="32" customBuiltin="1"/>
    <cellStyle name="Accent1" xfId="7" builtinId="29" customBuiltin="1"/>
    <cellStyle name="Averages" xfId="14"/>
    <cellStyle name="Calculation" xfId="6" builtinId="22" customBuiltin="1"/>
    <cellStyle name="Currency" xfId="1" builtinId="4"/>
    <cellStyle name="Explanatory Text" xfId="11" builtinId="53" customBuiltin="1"/>
    <cellStyle name="Heading 1" xfId="4" builtinId="16" customBuiltin="1"/>
    <cellStyle name="Heading 2" xfId="5" builtinId="17" customBuiltin="1"/>
    <cellStyle name="Heading 3" xfId="10" builtinId="18" customBuiltin="1"/>
    <cellStyle name="Heading 4" xfId="3" builtinId="19" customBuiltin="1"/>
    <cellStyle name="Normal" xfId="0" builtinId="0" customBuiltin="1"/>
    <cellStyle name="Percent" xfId="2" builtinId="5"/>
    <cellStyle name="Title" xfId="9" builtinId="15" customBuiltin="1"/>
    <cellStyle name="Total" xfId="12" builtinId="25" customBuiltin="1"/>
    <cellStyle name="Warning Text" xfId="15" builtinId="11" customBuiltin="1"/>
  </cellStyles>
  <dxfs count="15">
    <dxf>
      <font>
        <b val="0"/>
        <i val="0"/>
        <strike val="0"/>
        <condense val="0"/>
        <extend val="0"/>
        <outline val="0"/>
        <shadow val="0"/>
        <u val="none"/>
        <vertAlign val="baseline"/>
        <sz val="11"/>
        <color theme="1"/>
        <name val="Calibri"/>
        <scheme val="minor"/>
      </font>
      <numFmt numFmtId="164" formatCode="&quot;$&quot;#,##0.00"/>
      <fill>
        <patternFill patternType="none">
          <fgColor indexed="64"/>
          <bgColor indexed="65"/>
        </patternFill>
      </fill>
      <alignment horizontal="right" vertical="bottom" textRotation="0" wrapText="0" indent="2"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164" formatCode="&quot;$&quot;#,##0.00"/>
      <fill>
        <patternFill patternType="none">
          <fgColor indexed="64"/>
          <bgColor indexed="65"/>
        </patternFill>
      </fill>
      <alignment horizontal="right" vertical="bottom" textRotation="0" wrapText="0" indent="4"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164" formatCode="&quot;$&quot;#,##0.00"/>
      <fill>
        <patternFill patternType="none">
          <fgColor indexed="64"/>
          <bgColor indexed="65"/>
        </patternFill>
      </fill>
      <alignment horizontal="right" vertical="bottom" textRotation="0" wrapText="0" indent="2"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164" formatCode="&quot;$&quot;#,##0.00"/>
      <fill>
        <patternFill patternType="none">
          <fgColor indexed="64"/>
          <bgColor indexed="65"/>
        </patternFill>
      </fill>
      <alignment horizontal="right" vertical="bottom" textRotation="0" wrapText="0" relativeIndent="1" justifyLastLine="0" shrinkToFit="0" readingOrder="0"/>
      <protection locked="1"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2" justifyLastLine="0" shrinkToFit="0" readingOrder="0"/>
      <border diagonalUp="0" diagonalDown="0" outline="0">
        <left/>
        <right style="thick">
          <color theme="0"/>
        </right>
        <top/>
        <bottom/>
      </border>
      <protection locked="1" hidden="0"/>
    </dxf>
    <dxf>
      <protection locked="1"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2"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14" formatCode="0.00%"/>
      <fill>
        <patternFill patternType="none">
          <fgColor indexed="64"/>
          <bgColor indexed="65"/>
        </patternFill>
      </fill>
      <alignment horizontal="right" vertical="bottom" textRotation="0" wrapText="0" indent="2" justifyLastLine="0" shrinkToFit="0" readingOrder="0"/>
      <border diagonalUp="0" diagonalDown="0" outline="0">
        <left style="thick">
          <color theme="0"/>
        </left>
        <right/>
        <top/>
        <bottom/>
      </border>
      <protection locked="1" hidden="0"/>
    </dxf>
    <dxf>
      <font>
        <b val="0"/>
        <i val="0"/>
        <strike val="0"/>
        <condense val="0"/>
        <extend val="0"/>
        <outline val="0"/>
        <shadow val="0"/>
        <u val="none"/>
        <vertAlign val="baseline"/>
        <sz val="11"/>
        <color theme="1"/>
        <name val="Calibri"/>
        <scheme val="minor"/>
      </font>
      <numFmt numFmtId="14" formatCode="0.00%"/>
      <fill>
        <patternFill patternType="none">
          <fgColor indexed="64"/>
          <bgColor indexed="65"/>
        </patternFill>
      </fill>
      <alignment horizontal="right" vertical="bottom" textRotation="0" wrapText="0" indent="2" justifyLastLine="0" shrinkToFit="0" readingOrder="0"/>
      <border diagonalUp="0" diagonalDown="0" outline="0">
        <left/>
        <right style="thick">
          <color theme="0"/>
        </right>
        <top/>
        <bottom/>
      </border>
      <protection locked="1" hidden="0"/>
    </dxf>
    <dxf>
      <font>
        <b val="0"/>
        <i val="0"/>
        <strike val="0"/>
        <condense val="0"/>
        <extend val="0"/>
        <outline val="0"/>
        <shadow val="0"/>
        <u val="none"/>
        <vertAlign val="baseline"/>
        <sz val="11"/>
        <color theme="1"/>
        <name val="Calibri"/>
        <scheme val="minor"/>
      </font>
      <numFmt numFmtId="164" formatCode="&quot;$&quot;#,##0.00"/>
      <fill>
        <patternFill patternType="none">
          <fgColor indexed="64"/>
          <bgColor indexed="65"/>
        </patternFill>
      </fill>
      <alignment horizontal="right" vertical="bottom" textRotation="0" wrapText="0" indent="2"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2"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bottom" textRotation="0" wrapText="0" indent="0" justifyLastLine="0" shrinkToFit="0" readingOrder="0"/>
      <border diagonalUp="0" diagonalDown="0" outline="0">
        <left/>
        <right/>
        <top/>
        <bottom/>
      </border>
    </dxf>
    <dxf>
      <fill>
        <patternFill patternType="none">
          <fgColor indexed="64"/>
          <bgColor auto="1"/>
        </patternFill>
      </fill>
    </dxf>
    <dxf>
      <font>
        <b/>
        <i val="0"/>
        <color theme="1"/>
      </font>
      <fill>
        <patternFill>
          <bgColor theme="7" tint="0.59996337778862885"/>
        </patternFill>
      </fill>
      <border diagonalUp="0" diagonalDown="0">
        <left/>
        <right/>
        <top/>
        <bottom/>
        <vertical/>
        <horizontal/>
      </border>
    </dxf>
    <dxf>
      <font>
        <b/>
        <i val="0"/>
        <color theme="3"/>
      </font>
      <fill>
        <patternFill>
          <bgColor theme="4" tint="0.79998168889431442"/>
        </patternFill>
      </fill>
      <border>
        <bottom style="thin">
          <color theme="4"/>
        </bottom>
      </border>
    </dxf>
  </dxfs>
  <tableStyles count="1" defaultTableStyle="TableStyleMedium2" defaultPivotStyle="PivotStyleLight16">
    <tableStyle name="College Loan Calculator" pivot="0" count="2">
      <tableStyleElement type="headerRow" dxfId="14"/>
      <tableStyleElement type="totalRow" dxfId="13"/>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4</xdr:col>
      <xdr:colOff>809625</xdr:colOff>
      <xdr:row>1</xdr:row>
      <xdr:rowOff>26459</xdr:rowOff>
    </xdr:from>
    <xdr:to>
      <xdr:col>5</xdr:col>
      <xdr:colOff>171980</xdr:colOff>
      <xdr:row>2</xdr:row>
      <xdr:rowOff>340784</xdr:rowOff>
    </xdr:to>
    <xdr:sp macro="" textlink="">
      <xdr:nvSpPr>
        <xdr:cNvPr id="15" name="AutoShape 13" descr="&quot;&quot;" title="Artwork: Right Triangle"/>
        <xdr:cNvSpPr>
          <a:spLocks noChangeAspect="1" noChangeArrowheads="1" noTextEdit="1"/>
        </xdr:cNvSpPr>
      </xdr:nvSpPr>
      <xdr:spPr bwMode="auto">
        <a:xfrm>
          <a:off x="3609975" y="407459"/>
          <a:ext cx="526787" cy="819150"/>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809625</xdr:colOff>
      <xdr:row>1</xdr:row>
      <xdr:rowOff>111889</xdr:rowOff>
    </xdr:from>
    <xdr:to>
      <xdr:col>5</xdr:col>
      <xdr:colOff>103566</xdr:colOff>
      <xdr:row>2</xdr:row>
      <xdr:rowOff>331976</xdr:rowOff>
    </xdr:to>
    <xdr:sp macro="" textlink="">
      <xdr:nvSpPr>
        <xdr:cNvPr id="17" name="Freeform 16" descr="&quot;&quot;" title="Artwork: Right Arrow"/>
        <xdr:cNvSpPr>
          <a:spLocks/>
        </xdr:cNvSpPr>
      </xdr:nvSpPr>
      <xdr:spPr bwMode="auto">
        <a:xfrm>
          <a:off x="3609975" y="492889"/>
          <a:ext cx="458373" cy="724912"/>
        </a:xfrm>
        <a:custGeom>
          <a:avLst/>
          <a:gdLst>
            <a:gd name="T0" fmla="*/ 0 w 2020"/>
            <a:gd name="T1" fmla="*/ 0 h 2997"/>
            <a:gd name="T2" fmla="*/ 2020 w 2020"/>
            <a:gd name="T3" fmla="*/ 1488 h 2997"/>
            <a:gd name="T4" fmla="*/ 0 w 2020"/>
            <a:gd name="T5" fmla="*/ 2997 h 2997"/>
            <a:gd name="T6" fmla="*/ 0 w 2020"/>
            <a:gd name="T7" fmla="*/ 0 h 2997"/>
          </a:gdLst>
          <a:ahLst/>
          <a:cxnLst>
            <a:cxn ang="0">
              <a:pos x="T0" y="T1"/>
            </a:cxn>
            <a:cxn ang="0">
              <a:pos x="T2" y="T3"/>
            </a:cxn>
            <a:cxn ang="0">
              <a:pos x="T4" y="T5"/>
            </a:cxn>
            <a:cxn ang="0">
              <a:pos x="T6" y="T7"/>
            </a:cxn>
          </a:cxnLst>
          <a:rect l="0" t="0" r="r" b="b"/>
          <a:pathLst>
            <a:path w="2020" h="2997">
              <a:moveTo>
                <a:pt x="0" y="0"/>
              </a:moveTo>
              <a:lnTo>
                <a:pt x="2020" y="1488"/>
              </a:lnTo>
              <a:lnTo>
                <a:pt x="0" y="2997"/>
              </a:lnTo>
              <a:lnTo>
                <a:pt x="0" y="0"/>
              </a:lnTo>
              <a:close/>
            </a:path>
          </a:pathLst>
        </a:custGeom>
        <a:solidFill>
          <a:schemeClr val="tx1">
            <a:lumMod val="50000"/>
            <a:lumOff val="50000"/>
          </a:schemeClr>
        </a:solidFill>
        <a:ln w="0">
          <a:noFill/>
          <a:prstDash val="solid"/>
          <a:round/>
          <a:headEnd/>
          <a:tailEnd/>
        </a:ln>
      </xdr:spPr>
    </xdr:sp>
    <xdr:clientData/>
  </xdr:twoCellAnchor>
  <xdr:twoCellAnchor editAs="oneCell">
    <xdr:from>
      <xdr:col>9</xdr:col>
      <xdr:colOff>781050</xdr:colOff>
      <xdr:row>1</xdr:row>
      <xdr:rowOff>111889</xdr:rowOff>
    </xdr:from>
    <xdr:to>
      <xdr:col>10</xdr:col>
      <xdr:colOff>102264</xdr:colOff>
      <xdr:row>2</xdr:row>
      <xdr:rowOff>331976</xdr:rowOff>
    </xdr:to>
    <xdr:sp macro="" textlink="">
      <xdr:nvSpPr>
        <xdr:cNvPr id="43" name="Freeform 42" descr="&quot;&quot;" title="Artwork: Right Arrow"/>
        <xdr:cNvSpPr>
          <a:spLocks/>
        </xdr:cNvSpPr>
      </xdr:nvSpPr>
      <xdr:spPr bwMode="auto">
        <a:xfrm>
          <a:off x="8229600" y="492889"/>
          <a:ext cx="454690" cy="724912"/>
        </a:xfrm>
        <a:custGeom>
          <a:avLst/>
          <a:gdLst>
            <a:gd name="T0" fmla="*/ 0 w 2020"/>
            <a:gd name="T1" fmla="*/ 0 h 2997"/>
            <a:gd name="T2" fmla="*/ 2020 w 2020"/>
            <a:gd name="T3" fmla="*/ 1488 h 2997"/>
            <a:gd name="T4" fmla="*/ 0 w 2020"/>
            <a:gd name="T5" fmla="*/ 2997 h 2997"/>
            <a:gd name="T6" fmla="*/ 0 w 2020"/>
            <a:gd name="T7" fmla="*/ 0 h 2997"/>
          </a:gdLst>
          <a:ahLst/>
          <a:cxnLst>
            <a:cxn ang="0">
              <a:pos x="T0" y="T1"/>
            </a:cxn>
            <a:cxn ang="0">
              <a:pos x="T2" y="T3"/>
            </a:cxn>
            <a:cxn ang="0">
              <a:pos x="T4" y="T5"/>
            </a:cxn>
            <a:cxn ang="0">
              <a:pos x="T6" y="T7"/>
            </a:cxn>
          </a:cxnLst>
          <a:rect l="0" t="0" r="r" b="b"/>
          <a:pathLst>
            <a:path w="2020" h="2997">
              <a:moveTo>
                <a:pt x="0" y="0"/>
              </a:moveTo>
              <a:lnTo>
                <a:pt x="2020" y="1488"/>
              </a:lnTo>
              <a:lnTo>
                <a:pt x="0" y="2997"/>
              </a:lnTo>
              <a:lnTo>
                <a:pt x="0" y="0"/>
              </a:lnTo>
              <a:close/>
            </a:path>
          </a:pathLst>
        </a:custGeom>
        <a:solidFill>
          <a:schemeClr val="tx1">
            <a:lumMod val="50000"/>
            <a:lumOff val="50000"/>
          </a:schemeClr>
        </a:solidFill>
        <a:ln w="0">
          <a:noFill/>
          <a:prstDash val="solid"/>
          <a:round/>
          <a:headEnd/>
          <a:tailEnd/>
        </a:ln>
      </xdr:spPr>
    </xdr:sp>
    <xdr:clientData/>
  </xdr:twoCellAnchor>
  <xdr:twoCellAnchor editAs="oneCell">
    <xdr:from>
      <xdr:col>5</xdr:col>
      <xdr:colOff>11651</xdr:colOff>
      <xdr:row>6</xdr:row>
      <xdr:rowOff>56093</xdr:rowOff>
    </xdr:from>
    <xdr:to>
      <xdr:col>5</xdr:col>
      <xdr:colOff>127858</xdr:colOff>
      <xdr:row>6</xdr:row>
      <xdr:rowOff>239439</xdr:rowOff>
    </xdr:to>
    <xdr:sp macro="" textlink="">
      <xdr:nvSpPr>
        <xdr:cNvPr id="58" name="Arrow" descr="&quot;&quot;" title="Artwork: Right Arrow"/>
        <xdr:cNvSpPr>
          <a:spLocks noChangeAspect="1"/>
        </xdr:cNvSpPr>
      </xdr:nvSpPr>
      <xdr:spPr bwMode="auto">
        <a:xfrm>
          <a:off x="4040726" y="2056343"/>
          <a:ext cx="116207" cy="183346"/>
        </a:xfrm>
        <a:custGeom>
          <a:avLst/>
          <a:gdLst>
            <a:gd name="T0" fmla="*/ 0 w 2240"/>
            <a:gd name="T1" fmla="*/ 0 h 3315"/>
            <a:gd name="T2" fmla="*/ 2240 w 2240"/>
            <a:gd name="T3" fmla="*/ 1646 h 3315"/>
            <a:gd name="T4" fmla="*/ 0 w 2240"/>
            <a:gd name="T5" fmla="*/ 3315 h 3315"/>
            <a:gd name="T6" fmla="*/ 0 w 2240"/>
            <a:gd name="T7" fmla="*/ 0 h 3315"/>
          </a:gdLst>
          <a:ahLst/>
          <a:cxnLst>
            <a:cxn ang="0">
              <a:pos x="T0" y="T1"/>
            </a:cxn>
            <a:cxn ang="0">
              <a:pos x="T2" y="T3"/>
            </a:cxn>
            <a:cxn ang="0">
              <a:pos x="T4" y="T5"/>
            </a:cxn>
            <a:cxn ang="0">
              <a:pos x="T6" y="T7"/>
            </a:cxn>
          </a:cxnLst>
          <a:rect l="0" t="0" r="r" b="b"/>
          <a:pathLst>
            <a:path w="2240" h="3315">
              <a:moveTo>
                <a:pt x="0" y="0"/>
              </a:moveTo>
              <a:lnTo>
                <a:pt x="2240" y="1646"/>
              </a:lnTo>
              <a:lnTo>
                <a:pt x="0" y="3315"/>
              </a:lnTo>
              <a:lnTo>
                <a:pt x="0" y="0"/>
              </a:lnTo>
              <a:close/>
            </a:path>
          </a:pathLst>
        </a:custGeom>
        <a:solidFill>
          <a:schemeClr val="tx1">
            <a:lumMod val="50000"/>
            <a:lumOff val="50000"/>
          </a:schemeClr>
        </a:solidFill>
        <a:ln w="0">
          <a:noFill/>
          <a:prstDash val="solid"/>
          <a:round/>
          <a:headEnd/>
          <a:tailEnd/>
        </a:ln>
      </xdr:spPr>
    </xdr:sp>
    <xdr:clientData/>
  </xdr:twoCellAnchor>
  <xdr:twoCellAnchor editAs="oneCell">
    <xdr:from>
      <xdr:col>11</xdr:col>
      <xdr:colOff>1178239</xdr:colOff>
      <xdr:row>6</xdr:row>
      <xdr:rowOff>45509</xdr:rowOff>
    </xdr:from>
    <xdr:to>
      <xdr:col>12</xdr:col>
      <xdr:colOff>24399</xdr:colOff>
      <xdr:row>6</xdr:row>
      <xdr:rowOff>228855</xdr:rowOff>
    </xdr:to>
    <xdr:sp macro="" textlink="">
      <xdr:nvSpPr>
        <xdr:cNvPr id="59" name="Arrow" descr="&quot;&quot;" title="Artwork: Right Arrow"/>
        <xdr:cNvSpPr>
          <a:spLocks noChangeAspect="1"/>
        </xdr:cNvSpPr>
      </xdr:nvSpPr>
      <xdr:spPr bwMode="auto">
        <a:xfrm>
          <a:off x="10998514" y="2045759"/>
          <a:ext cx="141561" cy="183346"/>
        </a:xfrm>
        <a:custGeom>
          <a:avLst/>
          <a:gdLst>
            <a:gd name="T0" fmla="*/ 0 w 2240"/>
            <a:gd name="T1" fmla="*/ 0 h 3315"/>
            <a:gd name="T2" fmla="*/ 2240 w 2240"/>
            <a:gd name="T3" fmla="*/ 1646 h 3315"/>
            <a:gd name="T4" fmla="*/ 0 w 2240"/>
            <a:gd name="T5" fmla="*/ 3315 h 3315"/>
            <a:gd name="T6" fmla="*/ 0 w 2240"/>
            <a:gd name="T7" fmla="*/ 0 h 3315"/>
          </a:gdLst>
          <a:ahLst/>
          <a:cxnLst>
            <a:cxn ang="0">
              <a:pos x="T0" y="T1"/>
            </a:cxn>
            <a:cxn ang="0">
              <a:pos x="T2" y="T3"/>
            </a:cxn>
            <a:cxn ang="0">
              <a:pos x="T4" y="T5"/>
            </a:cxn>
            <a:cxn ang="0">
              <a:pos x="T6" y="T7"/>
            </a:cxn>
          </a:cxnLst>
          <a:rect l="0" t="0" r="r" b="b"/>
          <a:pathLst>
            <a:path w="2240" h="3315">
              <a:moveTo>
                <a:pt x="0" y="0"/>
              </a:moveTo>
              <a:lnTo>
                <a:pt x="2240" y="1646"/>
              </a:lnTo>
              <a:lnTo>
                <a:pt x="0" y="3315"/>
              </a:lnTo>
              <a:lnTo>
                <a:pt x="0" y="0"/>
              </a:lnTo>
              <a:close/>
            </a:path>
          </a:pathLst>
        </a:custGeom>
        <a:solidFill>
          <a:schemeClr val="tx1">
            <a:lumMod val="50000"/>
            <a:lumOff val="50000"/>
          </a:schemeClr>
        </a:solidFill>
        <a:ln w="0">
          <a:noFill/>
          <a:prstDash val="solid"/>
          <a:round/>
          <a:headEnd/>
          <a:tailEnd/>
        </a:ln>
      </xdr:spPr>
    </xdr:sp>
    <xdr:clientData/>
  </xdr:twoCellAnchor>
  <xdr:twoCellAnchor>
    <xdr:from>
      <xdr:col>11</xdr:col>
      <xdr:colOff>22782</xdr:colOff>
      <xdr:row>2</xdr:row>
      <xdr:rowOff>130672</xdr:rowOff>
    </xdr:from>
    <xdr:to>
      <xdr:col>12</xdr:col>
      <xdr:colOff>1201406</xdr:colOff>
      <xdr:row>2</xdr:row>
      <xdr:rowOff>381759</xdr:rowOff>
    </xdr:to>
    <xdr:sp macro="" textlink="">
      <xdr:nvSpPr>
        <xdr:cNvPr id="37" name="Text" descr="&quot;&quot;" title="Date You'll Begin Paying Back Loans"/>
        <xdr:cNvSpPr txBox="1"/>
      </xdr:nvSpPr>
      <xdr:spPr>
        <a:xfrm>
          <a:off x="9395382" y="1016497"/>
          <a:ext cx="2397824" cy="2510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50">
              <a:solidFill>
                <a:schemeClr val="tx2"/>
              </a:solidFill>
            </a:rPr>
            <a:t>Date</a:t>
          </a:r>
          <a:r>
            <a:rPr lang="en-US" sz="1050" baseline="0">
              <a:solidFill>
                <a:schemeClr val="tx2"/>
              </a:solidFill>
            </a:rPr>
            <a:t> You'll Begin Paying Back Loans</a:t>
          </a:r>
          <a:endParaRPr lang="en-US" sz="1050">
            <a:solidFill>
              <a:schemeClr val="tx2"/>
            </a:solidFill>
          </a:endParaRPr>
        </a:p>
      </xdr:txBody>
    </xdr:sp>
    <xdr:clientData/>
  </xdr:twoCellAnchor>
  <xdr:twoCellAnchor>
    <xdr:from>
      <xdr:col>10</xdr:col>
      <xdr:colOff>804105</xdr:colOff>
      <xdr:row>0</xdr:row>
      <xdr:rowOff>161925</xdr:rowOff>
    </xdr:from>
    <xdr:to>
      <xdr:col>13</xdr:col>
      <xdr:colOff>101160</xdr:colOff>
      <xdr:row>2</xdr:row>
      <xdr:rowOff>472440</xdr:rowOff>
    </xdr:to>
    <xdr:sp macro="" textlink="">
      <xdr:nvSpPr>
        <xdr:cNvPr id="38" name="Frame" descr="&quot;&quot;" title="Loan Payback Date Frame"/>
        <xdr:cNvSpPr/>
      </xdr:nvSpPr>
      <xdr:spPr>
        <a:xfrm>
          <a:off x="9852855" y="161925"/>
          <a:ext cx="2868930" cy="1072515"/>
        </a:xfrm>
        <a:prstGeom prst="frame">
          <a:avLst>
            <a:gd name="adj1" fmla="val 7065"/>
          </a:avLst>
        </a:prstGeom>
        <a:solidFill>
          <a:schemeClr val="accent6"/>
        </a:solid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accent1"/>
            </a:solidFill>
          </a:endParaRPr>
        </a:p>
      </xdr:txBody>
    </xdr:sp>
    <xdr:clientData/>
  </xdr:twoCellAnchor>
  <xdr:twoCellAnchor>
    <xdr:from>
      <xdr:col>5</xdr:col>
      <xdr:colOff>933449</xdr:colOff>
      <xdr:row>2</xdr:row>
      <xdr:rowOff>130672</xdr:rowOff>
    </xdr:from>
    <xdr:to>
      <xdr:col>9</xdr:col>
      <xdr:colOff>57149</xdr:colOff>
      <xdr:row>2</xdr:row>
      <xdr:rowOff>383002</xdr:rowOff>
    </xdr:to>
    <xdr:sp macro="" textlink="">
      <xdr:nvSpPr>
        <xdr:cNvPr id="28" name="Text" descr="&quot;&quot;" title="Estimated Annual Salary After Graduation"/>
        <xdr:cNvSpPr txBox="1"/>
      </xdr:nvSpPr>
      <xdr:spPr>
        <a:xfrm>
          <a:off x="4695824" y="1016497"/>
          <a:ext cx="2809875" cy="2523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solidFill>
                <a:schemeClr val="tx2"/>
              </a:solidFill>
            </a:rPr>
            <a:t>Estimated Annual Salary </a:t>
          </a:r>
          <a:r>
            <a:rPr lang="en-US" sz="1100" baseline="0">
              <a:solidFill>
                <a:schemeClr val="tx2"/>
              </a:solidFill>
            </a:rPr>
            <a:t>After Graduation</a:t>
          </a:r>
          <a:endParaRPr lang="en-US" sz="1100">
            <a:solidFill>
              <a:schemeClr val="tx2"/>
            </a:solidFill>
          </a:endParaRPr>
        </a:p>
      </xdr:txBody>
    </xdr:sp>
    <xdr:clientData/>
  </xdr:twoCellAnchor>
  <xdr:twoCellAnchor>
    <xdr:from>
      <xdr:col>6</xdr:col>
      <xdr:colOff>19049</xdr:colOff>
      <xdr:row>0</xdr:row>
      <xdr:rowOff>164149</xdr:rowOff>
    </xdr:from>
    <xdr:to>
      <xdr:col>8</xdr:col>
      <xdr:colOff>847724</xdr:colOff>
      <xdr:row>2</xdr:row>
      <xdr:rowOff>470217</xdr:rowOff>
    </xdr:to>
    <xdr:sp macro="" textlink="">
      <xdr:nvSpPr>
        <xdr:cNvPr id="29" name="Frame" descr="&quot;&quot;" title="Estimated annual salary after graduation"/>
        <xdr:cNvSpPr/>
      </xdr:nvSpPr>
      <xdr:spPr>
        <a:xfrm>
          <a:off x="5191124" y="164149"/>
          <a:ext cx="2705100" cy="1068068"/>
        </a:xfrm>
        <a:prstGeom prst="frame">
          <a:avLst>
            <a:gd name="adj1" fmla="val 7065"/>
          </a:avLst>
        </a:prstGeom>
        <a:solidFill>
          <a:schemeClr val="accent6"/>
        </a:solid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accent3"/>
            </a:solidFill>
          </a:endParaRPr>
        </a:p>
      </xdr:txBody>
    </xdr:sp>
    <xdr:clientData/>
  </xdr:twoCellAnchor>
  <xdr:twoCellAnchor>
    <xdr:from>
      <xdr:col>11</xdr:col>
      <xdr:colOff>685800</xdr:colOff>
      <xdr:row>18</xdr:row>
      <xdr:rowOff>152401</xdr:rowOff>
    </xdr:from>
    <xdr:to>
      <xdr:col>12</xdr:col>
      <xdr:colOff>1186453</xdr:colOff>
      <xdr:row>20</xdr:row>
      <xdr:rowOff>140971</xdr:rowOff>
    </xdr:to>
    <xdr:sp macro="" textlink="ConsLoanPayback">
      <xdr:nvSpPr>
        <xdr:cNvPr id="139" name="Amount" descr="&quot;&quot;" title="Loan payback total frame"/>
        <xdr:cNvSpPr txBox="1"/>
      </xdr:nvSpPr>
      <xdr:spPr>
        <a:xfrm>
          <a:off x="10506075" y="5305426"/>
          <a:ext cx="1796053" cy="502920"/>
        </a:xfrm>
        <a:prstGeom prst="rect">
          <a:avLst/>
        </a:prstGeom>
        <a:noFill/>
        <a:ln w="28575"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897A017B-FD65-4BC6-BCA4-FA60D3E10FCD}" type="TxLink">
            <a:rPr lang="en-US" sz="1600" b="1" i="0" u="none" strike="noStrike">
              <a:solidFill>
                <a:schemeClr val="accent1"/>
              </a:solidFill>
              <a:latin typeface="Calibri"/>
              <a:cs typeface="Calibri"/>
            </a:rPr>
            <a:pPr algn="ctr"/>
            <a:t>$34,901.21</a:t>
          </a:fld>
          <a:endParaRPr lang="en-US" sz="1600" b="1">
            <a:solidFill>
              <a:schemeClr val="accent1"/>
            </a:solidFill>
          </a:endParaRPr>
        </a:p>
      </xdr:txBody>
    </xdr:sp>
    <xdr:clientData/>
  </xdr:twoCellAnchor>
  <xdr:twoCellAnchor editAs="oneCell">
    <xdr:from>
      <xdr:col>11</xdr:col>
      <xdr:colOff>200025</xdr:colOff>
      <xdr:row>18</xdr:row>
      <xdr:rowOff>242362</xdr:rowOff>
    </xdr:from>
    <xdr:to>
      <xdr:col>11</xdr:col>
      <xdr:colOff>428625</xdr:colOff>
      <xdr:row>20</xdr:row>
      <xdr:rowOff>29637</xdr:rowOff>
    </xdr:to>
    <xdr:sp macro="" textlink="">
      <xdr:nvSpPr>
        <xdr:cNvPr id="149" name="Arrow" descr="&quot;&quot;" title="Artwork: Right arrow"/>
        <xdr:cNvSpPr>
          <a:spLocks/>
        </xdr:cNvSpPr>
      </xdr:nvSpPr>
      <xdr:spPr bwMode="auto">
        <a:xfrm>
          <a:off x="9305925" y="5433487"/>
          <a:ext cx="228600" cy="301625"/>
        </a:xfrm>
        <a:custGeom>
          <a:avLst/>
          <a:gdLst>
            <a:gd name="T0" fmla="*/ 0 w 2240"/>
            <a:gd name="T1" fmla="*/ 0 h 3315"/>
            <a:gd name="T2" fmla="*/ 2240 w 2240"/>
            <a:gd name="T3" fmla="*/ 1646 h 3315"/>
            <a:gd name="T4" fmla="*/ 0 w 2240"/>
            <a:gd name="T5" fmla="*/ 3315 h 3315"/>
            <a:gd name="T6" fmla="*/ 0 w 2240"/>
            <a:gd name="T7" fmla="*/ 0 h 3315"/>
          </a:gdLst>
          <a:ahLst/>
          <a:cxnLst>
            <a:cxn ang="0">
              <a:pos x="T0" y="T1"/>
            </a:cxn>
            <a:cxn ang="0">
              <a:pos x="T2" y="T3"/>
            </a:cxn>
            <a:cxn ang="0">
              <a:pos x="T4" y="T5"/>
            </a:cxn>
            <a:cxn ang="0">
              <a:pos x="T6" y="T7"/>
            </a:cxn>
          </a:cxnLst>
          <a:rect l="0" t="0" r="r" b="b"/>
          <a:pathLst>
            <a:path w="2240" h="3315">
              <a:moveTo>
                <a:pt x="0" y="0"/>
              </a:moveTo>
              <a:lnTo>
                <a:pt x="2240" y="1646"/>
              </a:lnTo>
              <a:lnTo>
                <a:pt x="0" y="3315"/>
              </a:lnTo>
              <a:lnTo>
                <a:pt x="0" y="0"/>
              </a:lnTo>
              <a:close/>
            </a:path>
          </a:pathLst>
        </a:custGeom>
        <a:solidFill>
          <a:schemeClr val="accent6"/>
        </a:solidFill>
        <a:ln w="0">
          <a:noFill/>
          <a:prstDash val="solid"/>
          <a:round/>
          <a:headEnd/>
          <a:tailEnd/>
        </a:ln>
      </xdr:spPr>
    </xdr:sp>
    <xdr:clientData/>
  </xdr:twoCellAnchor>
  <xdr:twoCellAnchor editAs="oneCell">
    <xdr:from>
      <xdr:col>11</xdr:col>
      <xdr:colOff>200025</xdr:colOff>
      <xdr:row>20</xdr:row>
      <xdr:rowOff>254040</xdr:rowOff>
    </xdr:from>
    <xdr:to>
      <xdr:col>11</xdr:col>
      <xdr:colOff>428625</xdr:colOff>
      <xdr:row>22</xdr:row>
      <xdr:rowOff>36024</xdr:rowOff>
    </xdr:to>
    <xdr:sp macro="" textlink="">
      <xdr:nvSpPr>
        <xdr:cNvPr id="151" name="Arrow" descr="&quot;&quot;" title="Artwork: Right arrow"/>
        <xdr:cNvSpPr>
          <a:spLocks/>
        </xdr:cNvSpPr>
      </xdr:nvSpPr>
      <xdr:spPr bwMode="auto">
        <a:xfrm>
          <a:off x="9305925" y="5959515"/>
          <a:ext cx="228600" cy="296334"/>
        </a:xfrm>
        <a:custGeom>
          <a:avLst/>
          <a:gdLst>
            <a:gd name="T0" fmla="*/ 0 w 2240"/>
            <a:gd name="T1" fmla="*/ 0 h 3315"/>
            <a:gd name="T2" fmla="*/ 2240 w 2240"/>
            <a:gd name="T3" fmla="*/ 1646 h 3315"/>
            <a:gd name="T4" fmla="*/ 0 w 2240"/>
            <a:gd name="T5" fmla="*/ 3315 h 3315"/>
            <a:gd name="T6" fmla="*/ 0 w 2240"/>
            <a:gd name="T7" fmla="*/ 0 h 3315"/>
          </a:gdLst>
          <a:ahLst/>
          <a:cxnLst>
            <a:cxn ang="0">
              <a:pos x="T0" y="T1"/>
            </a:cxn>
            <a:cxn ang="0">
              <a:pos x="T2" y="T3"/>
            </a:cxn>
            <a:cxn ang="0">
              <a:pos x="T4" y="T5"/>
            </a:cxn>
            <a:cxn ang="0">
              <a:pos x="T6" y="T7"/>
            </a:cxn>
          </a:cxnLst>
          <a:rect l="0" t="0" r="r" b="b"/>
          <a:pathLst>
            <a:path w="2240" h="3315">
              <a:moveTo>
                <a:pt x="0" y="0"/>
              </a:moveTo>
              <a:lnTo>
                <a:pt x="2240" y="1646"/>
              </a:lnTo>
              <a:lnTo>
                <a:pt x="0" y="3315"/>
              </a:lnTo>
              <a:lnTo>
                <a:pt x="0" y="0"/>
              </a:lnTo>
              <a:close/>
            </a:path>
          </a:pathLst>
        </a:custGeom>
        <a:solidFill>
          <a:schemeClr val="accent6"/>
        </a:solidFill>
        <a:ln w="0">
          <a:noFill/>
          <a:prstDash val="solid"/>
          <a:round/>
          <a:headEnd/>
          <a:tailEnd/>
        </a:ln>
      </xdr:spPr>
    </xdr:sp>
    <xdr:clientData/>
  </xdr:twoCellAnchor>
  <xdr:twoCellAnchor>
    <xdr:from>
      <xdr:col>11</xdr:col>
      <xdr:colOff>685800</xdr:colOff>
      <xdr:row>20</xdr:row>
      <xdr:rowOff>142875</xdr:rowOff>
    </xdr:from>
    <xdr:to>
      <xdr:col>12</xdr:col>
      <xdr:colOff>1186617</xdr:colOff>
      <xdr:row>22</xdr:row>
      <xdr:rowOff>0</xdr:rowOff>
    </xdr:to>
    <xdr:sp macro="" textlink="EstimatedMonthlySalary">
      <xdr:nvSpPr>
        <xdr:cNvPr id="140" name="Amount" descr="&quot;&quot;" title="Income after graduation frame"/>
        <xdr:cNvSpPr txBox="1"/>
      </xdr:nvSpPr>
      <xdr:spPr>
        <a:xfrm>
          <a:off x="9791700" y="5924550"/>
          <a:ext cx="1720017" cy="502920"/>
        </a:xfrm>
        <a:prstGeom prst="rect">
          <a:avLst/>
        </a:prstGeom>
        <a:noFill/>
        <a:ln w="28575"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957F5AF7-63CC-49E8-9125-668E7D4670CB}" type="TxLink">
            <a:rPr lang="en-US" sz="1600" b="1" i="0" u="none" strike="noStrike">
              <a:solidFill>
                <a:schemeClr val="accent1"/>
              </a:solidFill>
              <a:latin typeface="Calibri"/>
              <a:cs typeface="Calibri"/>
            </a:rPr>
            <a:pPr algn="ctr"/>
            <a:t>$4,166.67</a:t>
          </a:fld>
          <a:endParaRPr lang="en-US" sz="1600" b="1">
            <a:solidFill>
              <a:schemeClr val="accent1"/>
            </a:solidFill>
          </a:endParaRPr>
        </a:p>
      </xdr:txBody>
    </xdr:sp>
    <xdr:clientData/>
  </xdr:twoCellAnchor>
  <xdr:twoCellAnchor editAs="oneCell">
    <xdr:from>
      <xdr:col>5</xdr:col>
      <xdr:colOff>11651</xdr:colOff>
      <xdr:row>7</xdr:row>
      <xdr:rowOff>49743</xdr:rowOff>
    </xdr:from>
    <xdr:to>
      <xdr:col>5</xdr:col>
      <xdr:colOff>127858</xdr:colOff>
      <xdr:row>7</xdr:row>
      <xdr:rowOff>233089</xdr:rowOff>
    </xdr:to>
    <xdr:sp macro="" textlink="">
      <xdr:nvSpPr>
        <xdr:cNvPr id="176" name="Arrow" descr="&quot;&quot;" title="Artwork: Right Arrow"/>
        <xdr:cNvSpPr>
          <a:spLocks noChangeAspect="1"/>
        </xdr:cNvSpPr>
      </xdr:nvSpPr>
      <xdr:spPr bwMode="auto">
        <a:xfrm>
          <a:off x="4040726" y="2307168"/>
          <a:ext cx="116207" cy="183346"/>
        </a:xfrm>
        <a:custGeom>
          <a:avLst/>
          <a:gdLst>
            <a:gd name="T0" fmla="*/ 0 w 2240"/>
            <a:gd name="T1" fmla="*/ 0 h 3315"/>
            <a:gd name="T2" fmla="*/ 2240 w 2240"/>
            <a:gd name="T3" fmla="*/ 1646 h 3315"/>
            <a:gd name="T4" fmla="*/ 0 w 2240"/>
            <a:gd name="T5" fmla="*/ 3315 h 3315"/>
            <a:gd name="T6" fmla="*/ 0 w 2240"/>
            <a:gd name="T7" fmla="*/ 0 h 3315"/>
          </a:gdLst>
          <a:ahLst/>
          <a:cxnLst>
            <a:cxn ang="0">
              <a:pos x="T0" y="T1"/>
            </a:cxn>
            <a:cxn ang="0">
              <a:pos x="T2" y="T3"/>
            </a:cxn>
            <a:cxn ang="0">
              <a:pos x="T4" y="T5"/>
            </a:cxn>
            <a:cxn ang="0">
              <a:pos x="T6" y="T7"/>
            </a:cxn>
          </a:cxnLst>
          <a:rect l="0" t="0" r="r" b="b"/>
          <a:pathLst>
            <a:path w="2240" h="3315">
              <a:moveTo>
                <a:pt x="0" y="0"/>
              </a:moveTo>
              <a:lnTo>
                <a:pt x="2240" y="1646"/>
              </a:lnTo>
              <a:lnTo>
                <a:pt x="0" y="3315"/>
              </a:lnTo>
              <a:lnTo>
                <a:pt x="0" y="0"/>
              </a:lnTo>
              <a:close/>
            </a:path>
          </a:pathLst>
        </a:custGeom>
        <a:solidFill>
          <a:schemeClr val="tx1">
            <a:lumMod val="50000"/>
            <a:lumOff val="50000"/>
          </a:schemeClr>
        </a:solidFill>
        <a:ln w="0">
          <a:noFill/>
          <a:prstDash val="solid"/>
          <a:round/>
          <a:headEnd/>
          <a:tailEnd/>
        </a:ln>
      </xdr:spPr>
    </xdr:sp>
    <xdr:clientData/>
  </xdr:twoCellAnchor>
  <xdr:twoCellAnchor editAs="oneCell">
    <xdr:from>
      <xdr:col>11</xdr:col>
      <xdr:colOff>1178239</xdr:colOff>
      <xdr:row>7</xdr:row>
      <xdr:rowOff>39159</xdr:rowOff>
    </xdr:from>
    <xdr:to>
      <xdr:col>12</xdr:col>
      <xdr:colOff>22283</xdr:colOff>
      <xdr:row>7</xdr:row>
      <xdr:rowOff>222505</xdr:rowOff>
    </xdr:to>
    <xdr:sp macro="" textlink="">
      <xdr:nvSpPr>
        <xdr:cNvPr id="177" name="Arrow" descr="&quot;&quot;" title="Artwork: Right Arrow"/>
        <xdr:cNvSpPr>
          <a:spLocks noChangeAspect="1"/>
        </xdr:cNvSpPr>
      </xdr:nvSpPr>
      <xdr:spPr bwMode="auto">
        <a:xfrm>
          <a:off x="10998514" y="2296584"/>
          <a:ext cx="139445" cy="183346"/>
        </a:xfrm>
        <a:custGeom>
          <a:avLst/>
          <a:gdLst>
            <a:gd name="T0" fmla="*/ 0 w 2240"/>
            <a:gd name="T1" fmla="*/ 0 h 3315"/>
            <a:gd name="T2" fmla="*/ 2240 w 2240"/>
            <a:gd name="T3" fmla="*/ 1646 h 3315"/>
            <a:gd name="T4" fmla="*/ 0 w 2240"/>
            <a:gd name="T5" fmla="*/ 3315 h 3315"/>
            <a:gd name="T6" fmla="*/ 0 w 2240"/>
            <a:gd name="T7" fmla="*/ 0 h 3315"/>
          </a:gdLst>
          <a:ahLst/>
          <a:cxnLst>
            <a:cxn ang="0">
              <a:pos x="T0" y="T1"/>
            </a:cxn>
            <a:cxn ang="0">
              <a:pos x="T2" y="T3"/>
            </a:cxn>
            <a:cxn ang="0">
              <a:pos x="T4" y="T5"/>
            </a:cxn>
            <a:cxn ang="0">
              <a:pos x="T6" y="T7"/>
            </a:cxn>
          </a:cxnLst>
          <a:rect l="0" t="0" r="r" b="b"/>
          <a:pathLst>
            <a:path w="2240" h="3315">
              <a:moveTo>
                <a:pt x="0" y="0"/>
              </a:moveTo>
              <a:lnTo>
                <a:pt x="2240" y="1646"/>
              </a:lnTo>
              <a:lnTo>
                <a:pt x="0" y="3315"/>
              </a:lnTo>
              <a:lnTo>
                <a:pt x="0" y="0"/>
              </a:lnTo>
              <a:close/>
            </a:path>
          </a:pathLst>
        </a:custGeom>
        <a:solidFill>
          <a:schemeClr val="tx1">
            <a:lumMod val="50000"/>
            <a:lumOff val="50000"/>
          </a:schemeClr>
        </a:solidFill>
        <a:ln w="0">
          <a:noFill/>
          <a:prstDash val="solid"/>
          <a:round/>
          <a:headEnd/>
          <a:tailEnd/>
        </a:ln>
      </xdr:spPr>
    </xdr:sp>
    <xdr:clientData/>
  </xdr:twoCellAnchor>
</xdr:wsDr>
</file>

<file path=xl/tables/table1.xml><?xml version="1.0" encoding="utf-8"?>
<table xmlns="http://schemas.openxmlformats.org/spreadsheetml/2006/main" id="1" name="CollegeLoans" displayName="CollegeLoans" ref="C12:M17" totalsRowCount="1" dataDxfId="12" headerRowCellStyle="20% - Accent1" totalsRowCellStyle="Total">
  <tableColumns count="11">
    <tableColumn id="1" name="Loan No." totalsRowLabel="Totals" totalsRowDxfId="11"/>
    <tableColumn id="3" name="Lender" totalsRowDxfId="10"/>
    <tableColumn id="6" name="Loan Amount" totalsRowFunction="sum" totalsRowDxfId="9"/>
    <tableColumn id="7" name="Annual_x000a_Interest Rate" totalsRowDxfId="8"/>
    <tableColumn id="4" name="Beginning Date" totalsRowDxfId="7"/>
    <tableColumn id="9" name="Length (Yrs)" totalsRowDxfId="6"/>
    <tableColumn id="5" name="Ending Date" dataDxfId="5" totalsRowDxfId="4">
      <calculatedColumnFormula>IF(AND(CollegeLoans[[#This Row],[Beginning Date]]&gt;0,CollegeLoans[[#This Row],[Length (Yrs)]]&gt;0),EDATE(CollegeLoans[[#This Row],[Beginning Date]],CollegeLoans[[#This Row],[Length (Yrs)]]*12),"")</calculatedColumnFormula>
    </tableColumn>
    <tableColumn id="8" name="Current Monthly Payment" totalsRowFunction="custom" totalsRowDxfId="3">
      <calculatedColumnFormula>IFERROR(IF(AND(LoanStartLToday,COUNT(CollegeLoans[[#This Row],[Loan Amount]]:CollegeLoans[[#This Row],[Length (Yrs)]])=4,CollegeLoans[[#This Row],[Beginning Date]]&lt;=TODAY()),PMT(CollegeLoans[[#This Row],[Annual
Interest Rate]]/12,CollegeLoans[[#This Row],[Length (Yrs)]]*12,-CollegeLoans[[#This Row],[Loan Amount]],0,0),""),0)</calculatedColumnFormula>
      <totalsRowFormula>IF(SUBTOTAL(109,CollegeLoans[Current Monthly Payment])=0,"",SUBTOTAL(109,CollegeLoans[Current Monthly Payment]))</totalsRowFormula>
    </tableColumn>
    <tableColumn id="13" name="Total_x000a_Interest" totalsRowFunction="sum" totalsRowDxfId="2">
      <calculatedColumnFormula>IFERROR((CollegeLoans[[#This Row],[Scheduled Payment]]*(CollegeLoans[[#This Row],[Length (Yrs)]]*12))-CollegeLoans[[#This Row],[Loan Amount]],"")</calculatedColumnFormula>
    </tableColumn>
    <tableColumn id="11" name="Scheduled Payment" totalsRowFunction="sum" totalsRowDxfId="1">
      <calculatedColumnFormula>IF(COUNTA(CollegeLoans[[#This Row],[Loan Amount]:[Length (Yrs)]])&lt;&gt;4,"",PMT(CollegeLoans[[#This Row],[Annual
Interest Rate]]/12,CollegeLoans[[#This Row],[Length (Yrs)]]*12,-CollegeLoans[[#This Row],[Loan Amount]],0,0))</calculatedColumnFormula>
    </tableColumn>
    <tableColumn id="2" name="Annual_x000a_Payment" totalsRowFunction="sum" totalsRowDxfId="0">
      <calculatedColumnFormula>IFERROR(CollegeLoans[[#This Row],[Scheduled Payment]]*12,"")</calculatedColumnFormula>
    </tableColumn>
  </tableColumns>
  <tableStyleInfo name="College Loan Calculator" showFirstColumn="0" showLastColumn="0" showRowStripes="1" showColumnStripes="0"/>
  <extLst>
    <ext xmlns:x14="http://schemas.microsoft.com/office/spreadsheetml/2009/9/main" uri="{504A1905-F514-4f6f-8877-14C23A59335A}">
      <x14:table altText="Loan Details" altTextSummary="Summary of loan information for each loan: General Loan Details, such as Loan No, Lender, Loan Amount, and Annual Interest rate, Loan Payback Data, such as Beginning Date, Length of Loan in Years, and Payment Details, such as Current Payment, Total Interest, Scheduled Payment, and Annual Payment. "/>
    </ext>
  </extLst>
</table>
</file>

<file path=xl/theme/theme1.xml><?xml version="1.0" encoding="utf-8"?>
<a:theme xmlns:a="http://schemas.openxmlformats.org/drawingml/2006/main" name="college_theme_calc">
  <a:themeElements>
    <a:clrScheme name="College Loan Calculator">
      <a:dk1>
        <a:srgbClr val="180E00"/>
      </a:dk1>
      <a:lt1>
        <a:srgbClr val="F4FEE6"/>
      </a:lt1>
      <a:dk2>
        <a:srgbClr val="3D2300"/>
      </a:dk2>
      <a:lt2>
        <a:srgbClr val="FCE2BF"/>
      </a:lt2>
      <a:accent1>
        <a:srgbClr val="794600"/>
      </a:accent1>
      <a:accent2>
        <a:srgbClr val="B66800"/>
      </a:accent2>
      <a:accent3>
        <a:srgbClr val="CE7600"/>
      </a:accent3>
      <a:accent4>
        <a:srgbClr val="F9C680"/>
      </a:accent4>
      <a:accent5>
        <a:srgbClr val="F6A840"/>
      </a:accent5>
      <a:accent6>
        <a:srgbClr val="F28B00"/>
      </a:accent6>
      <a:hlink>
        <a:srgbClr val="23A3DD"/>
      </a:hlink>
      <a:folHlink>
        <a:srgbClr val="919191"/>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autoPageBreaks="0" fitToPage="1"/>
  </sheetPr>
  <dimension ref="A1:N22"/>
  <sheetViews>
    <sheetView showGridLines="0" tabSelected="1" zoomScaleNormal="100" workbookViewId="0"/>
  </sheetViews>
  <sheetFormatPr defaultColWidth="9.26953125" defaultRowHeight="20.25" customHeight="1" x14ac:dyDescent="0.35"/>
  <cols>
    <col min="1" max="1" width="4.7265625" style="1" customWidth="1"/>
    <col min="2" max="2" width="2.26953125" style="1" customWidth="1"/>
    <col min="3" max="3" width="20.7265625" style="1" customWidth="1"/>
    <col min="4" max="4" width="18.1796875" style="1" customWidth="1"/>
    <col min="5" max="5" width="17.26953125" style="1" customWidth="1"/>
    <col min="6" max="6" width="14.453125" style="1" customWidth="1"/>
    <col min="7" max="7" width="15.81640625" style="1" customWidth="1"/>
    <col min="8" max="8" width="12.26953125" style="1" customWidth="1"/>
    <col min="9" max="9" width="12.81640625" style="1" customWidth="1"/>
    <col min="10" max="10" width="17" style="1" customWidth="1"/>
    <col min="11" max="11" width="16.1796875" style="1" customWidth="1"/>
    <col min="12" max="13" width="19.453125" style="1" customWidth="1"/>
    <col min="14" max="14" width="2" customWidth="1"/>
    <col min="15" max="15" width="4.7265625" style="1" customWidth="1"/>
    <col min="16" max="16384" width="9.26953125" style="1"/>
  </cols>
  <sheetData>
    <row r="1" spans="1:13" ht="20.25" customHeight="1" x14ac:dyDescent="0.35">
      <c r="A1" s="13"/>
    </row>
    <row r="2" spans="1:13" ht="39.75" customHeight="1" x14ac:dyDescent="0.85">
      <c r="B2" s="58" t="s">
        <v>27</v>
      </c>
      <c r="C2" s="58"/>
      <c r="D2" s="58"/>
      <c r="G2" s="56">
        <v>50000</v>
      </c>
      <c r="H2" s="56"/>
      <c r="I2" s="56"/>
      <c r="J2" s="2"/>
      <c r="L2" s="57">
        <v>42500</v>
      </c>
      <c r="M2" s="57"/>
    </row>
    <row r="3" spans="1:13" ht="39.75" customHeight="1" x14ac:dyDescent="0.95">
      <c r="B3" s="55" t="s">
        <v>28</v>
      </c>
      <c r="C3" s="55"/>
      <c r="D3" s="55"/>
      <c r="G3" s="56"/>
      <c r="H3" s="56"/>
      <c r="I3" s="56"/>
      <c r="J3" s="2"/>
      <c r="L3" s="57"/>
      <c r="M3" s="57"/>
    </row>
    <row r="4" spans="1:13" ht="20.25" customHeight="1" x14ac:dyDescent="0.35">
      <c r="B4" s="7"/>
      <c r="C4" s="7"/>
      <c r="D4" s="7"/>
      <c r="E4" s="7"/>
      <c r="F4" s="7"/>
      <c r="G4" s="7"/>
      <c r="H4" s="7"/>
      <c r="I4" s="7"/>
      <c r="J4" s="7"/>
      <c r="K4" s="7"/>
      <c r="L4" s="7"/>
      <c r="M4" s="7"/>
    </row>
    <row r="5" spans="1:13" ht="25.5" customHeight="1" x14ac:dyDescent="0.35">
      <c r="B5" s="21" t="s">
        <v>31</v>
      </c>
      <c r="C5"/>
      <c r="D5" s="6"/>
      <c r="E5" s="6"/>
      <c r="F5" s="6"/>
      <c r="G5" s="6"/>
      <c r="H5" s="6"/>
      <c r="I5" s="6"/>
      <c r="J5" s="6"/>
      <c r="K5" s="6"/>
      <c r="L5" s="6"/>
      <c r="M5" s="6"/>
    </row>
    <row r="6" spans="1:13" ht="12" customHeight="1" x14ac:dyDescent="0.35"/>
    <row r="7" spans="1:13" ht="20.25" customHeight="1" x14ac:dyDescent="0.35">
      <c r="B7" s="41" t="s">
        <v>24</v>
      </c>
      <c r="C7" s="41"/>
      <c r="D7" s="41"/>
      <c r="E7" s="41"/>
      <c r="F7" s="59">
        <f ca="1">IFERROR(IF((CollegeLoans[[#Totals],[Current Monthly Payment]])="",0,CollegeLoans[[#Totals],[Current Monthly Payment]]),0)</f>
        <v>0</v>
      </c>
      <c r="G7" s="59"/>
      <c r="I7" s="41" t="s">
        <v>25</v>
      </c>
      <c r="J7" s="41"/>
      <c r="K7" s="41"/>
      <c r="L7" s="41"/>
      <c r="M7" s="48">
        <f>IFERROR(CollegeLoans[[#Totals],[Scheduled Payment]],0)</f>
        <v>328.58590726058833</v>
      </c>
    </row>
    <row r="8" spans="1:13" ht="20.25" customHeight="1" x14ac:dyDescent="0.35">
      <c r="B8" s="41" t="s">
        <v>26</v>
      </c>
      <c r="C8" s="41"/>
      <c r="D8" s="41"/>
      <c r="E8" s="41"/>
      <c r="F8" s="60">
        <f ca="1">IFERROR((CollegeLoans[[#Totals],[Current Monthly Payment]]/EstimatedMonthlySalary),0)</f>
        <v>0</v>
      </c>
      <c r="G8" s="60"/>
      <c r="I8" s="41" t="s">
        <v>26</v>
      </c>
      <c r="J8" s="41"/>
      <c r="K8" s="41"/>
      <c r="L8" s="41"/>
      <c r="M8" s="49">
        <f>IFERROR(CollegeLoans[[#Totals],[Scheduled Payment]]/EstimatedMonthlySalary,0)</f>
        <v>7.8860617742541189E-2</v>
      </c>
    </row>
    <row r="9" spans="1:13" ht="6.75" customHeight="1" x14ac:dyDescent="0.5">
      <c r="B9" s="7"/>
      <c r="C9" s="7"/>
      <c r="D9" s="7"/>
      <c r="E9" s="8"/>
      <c r="F9" s="9"/>
      <c r="G9" s="7"/>
      <c r="H9" s="7"/>
      <c r="I9" s="7"/>
      <c r="J9" s="7"/>
      <c r="K9" s="7"/>
      <c r="L9" s="7"/>
      <c r="M9" s="7"/>
    </row>
    <row r="10" spans="1:13" ht="20.25" customHeight="1" x14ac:dyDescent="0.5">
      <c r="B10" s="10"/>
      <c r="C10" s="10"/>
      <c r="D10" s="10"/>
      <c r="E10" s="11"/>
      <c r="F10" s="12"/>
      <c r="G10" s="10"/>
      <c r="H10" s="10"/>
      <c r="I10" s="10"/>
      <c r="J10" s="10"/>
      <c r="K10" s="10"/>
      <c r="L10" s="10"/>
      <c r="M10" s="10"/>
    </row>
    <row r="11" spans="1:13" ht="23.25" customHeight="1" x14ac:dyDescent="0.35">
      <c r="C11" s="51" t="s">
        <v>21</v>
      </c>
      <c r="D11" s="51"/>
      <c r="E11" s="51"/>
      <c r="F11" s="52"/>
      <c r="G11" s="50" t="s">
        <v>22</v>
      </c>
      <c r="H11" s="51"/>
      <c r="I11" s="52"/>
      <c r="J11" s="51" t="s">
        <v>23</v>
      </c>
      <c r="K11" s="54"/>
      <c r="L11" s="54"/>
      <c r="M11" s="54"/>
    </row>
    <row r="12" spans="1:13" ht="45" customHeight="1" x14ac:dyDescent="0.35">
      <c r="C12" s="15" t="s">
        <v>2</v>
      </c>
      <c r="D12" s="16" t="s">
        <v>1</v>
      </c>
      <c r="E12" s="17" t="s">
        <v>0</v>
      </c>
      <c r="F12" s="18" t="s">
        <v>10</v>
      </c>
      <c r="G12" s="19" t="s">
        <v>17</v>
      </c>
      <c r="H12" s="17" t="s">
        <v>19</v>
      </c>
      <c r="I12" s="18" t="s">
        <v>18</v>
      </c>
      <c r="J12" s="17" t="s">
        <v>30</v>
      </c>
      <c r="K12" s="17" t="s">
        <v>20</v>
      </c>
      <c r="L12" s="17" t="s">
        <v>11</v>
      </c>
      <c r="M12" s="17" t="s">
        <v>8</v>
      </c>
    </row>
    <row r="13" spans="1:13" ht="20.25" customHeight="1" x14ac:dyDescent="0.35">
      <c r="C13" s="32" t="s">
        <v>3</v>
      </c>
      <c r="D13" s="33" t="s">
        <v>13</v>
      </c>
      <c r="E13" s="34">
        <v>10000</v>
      </c>
      <c r="F13" s="35">
        <v>0.05</v>
      </c>
      <c r="G13" s="36">
        <v>42461</v>
      </c>
      <c r="H13" s="37">
        <v>10</v>
      </c>
      <c r="I13" s="47">
        <f>IF(AND(CollegeLoans[[#This Row],[Beginning Date]]&gt;0,CollegeLoans[[#This Row],[Length (Yrs)]]&gt;0),EDATE(CollegeLoans[[#This Row],[Beginning Date]],CollegeLoans[[#This Row],[Length (Yrs)]]*12),"")</f>
        <v>46113</v>
      </c>
      <c r="J13" s="23" t="str">
        <f ca="1">IFERROR(IF(AND(LoanStartLToday,COUNT(CollegeLoans[[#This Row],[Loan Amount]]:CollegeLoans[[#This Row],[Length (Yrs)]])=4,CollegeLoans[[#This Row],[Beginning Date]]&lt;=TODAY()),PMT(CollegeLoans[[#This Row],[Annual
Interest Rate]]/12,CollegeLoans[[#This Row],[Length (Yrs)]]*12,-CollegeLoans[[#This Row],[Loan Amount]],0,0),""),0)</f>
        <v/>
      </c>
      <c r="K13" s="24">
        <f>IFERROR((CollegeLoans[[#This Row],[Scheduled Payment]]*(CollegeLoans[[#This Row],[Length (Yrs)]]*12))-CollegeLoans[[#This Row],[Loan Amount]],"")</f>
        <v>2727.8618286890287</v>
      </c>
      <c r="L13" s="25">
        <f>IF(COUNTA(CollegeLoans[[#This Row],[Loan Amount]:[Length (Yrs)]])&lt;&gt;4,"",PMT(CollegeLoans[[#This Row],[Annual
Interest Rate]]/12,CollegeLoans[[#This Row],[Length (Yrs)]]*12,-CollegeLoans[[#This Row],[Loan Amount]],0,0))</f>
        <v>106.06551523907524</v>
      </c>
      <c r="M13" s="24">
        <f>IFERROR(CollegeLoans[[#This Row],[Scheduled Payment]]*12,"")</f>
        <v>1272.7861828689029</v>
      </c>
    </row>
    <row r="14" spans="1:13" ht="20.25" customHeight="1" x14ac:dyDescent="0.35">
      <c r="C14" s="32" t="s">
        <v>4</v>
      </c>
      <c r="D14" s="33" t="s">
        <v>14</v>
      </c>
      <c r="E14" s="34">
        <v>8000</v>
      </c>
      <c r="F14" s="35">
        <v>0.05</v>
      </c>
      <c r="G14" s="36">
        <v>42491</v>
      </c>
      <c r="H14" s="37">
        <v>10</v>
      </c>
      <c r="I14" s="47">
        <f>IF(AND(CollegeLoans[[#This Row],[Beginning Date]]&gt;0,CollegeLoans[[#This Row],[Length (Yrs)]]&gt;0),EDATE(CollegeLoans[[#This Row],[Beginning Date]],CollegeLoans[[#This Row],[Length (Yrs)]]*12),"")</f>
        <v>46143</v>
      </c>
      <c r="J14" s="23" t="str">
        <f ca="1">IFERROR(IF(AND(LoanStartLToday,COUNT(CollegeLoans[[#This Row],[Loan Amount]]:CollegeLoans[[#This Row],[Length (Yrs)]])=4,CollegeLoans[[#This Row],[Beginning Date]]&lt;=TODAY()),PMT(CollegeLoans[[#This Row],[Annual
Interest Rate]]/12,CollegeLoans[[#This Row],[Length (Yrs)]]*12,-CollegeLoans[[#This Row],[Loan Amount]],0,0),""),0)</f>
        <v/>
      </c>
      <c r="K14" s="24">
        <f>IFERROR((CollegeLoans[[#This Row],[Scheduled Payment]]*(CollegeLoans[[#This Row],[Length (Yrs)]]*12))-CollegeLoans[[#This Row],[Loan Amount]],"")</f>
        <v>2182.289462951223</v>
      </c>
      <c r="L14" s="25">
        <f>IF(COUNTA(CollegeLoans[[#This Row],[Loan Amount]:[Length (Yrs)]])&lt;&gt;4,"",PMT(CollegeLoans[[#This Row],[Annual
Interest Rate]]/12,CollegeLoans[[#This Row],[Length (Yrs)]]*12,-CollegeLoans[[#This Row],[Loan Amount]],0,0))</f>
        <v>84.852412191260186</v>
      </c>
      <c r="M14" s="24">
        <f>IFERROR(CollegeLoans[[#This Row],[Scheduled Payment]]*12,"")</f>
        <v>1018.2289462951222</v>
      </c>
    </row>
    <row r="15" spans="1:13" ht="20.25" customHeight="1" x14ac:dyDescent="0.35">
      <c r="C15" s="32" t="s">
        <v>5</v>
      </c>
      <c r="D15" s="33" t="s">
        <v>15</v>
      </c>
      <c r="E15" s="34">
        <v>6000</v>
      </c>
      <c r="F15" s="35">
        <v>4.4999999999999998E-2</v>
      </c>
      <c r="G15" s="36">
        <v>42795</v>
      </c>
      <c r="H15" s="37">
        <v>10</v>
      </c>
      <c r="I15" s="47">
        <f>IF(AND(CollegeLoans[[#This Row],[Beginning Date]]&gt;0,CollegeLoans[[#This Row],[Length (Yrs)]]&gt;0),EDATE(CollegeLoans[[#This Row],[Beginning Date]],CollegeLoans[[#This Row],[Length (Yrs)]]*12),"")</f>
        <v>46447</v>
      </c>
      <c r="J15" s="23" t="str">
        <f ca="1">IFERROR(IF(AND(LoanStartLToday,COUNT(CollegeLoans[[#This Row],[Loan Amount]]:CollegeLoans[[#This Row],[Length (Yrs)]])=4,CollegeLoans[[#This Row],[Beginning Date]]&lt;=TODAY()),PMT(CollegeLoans[[#This Row],[Annual
Interest Rate]]/12,CollegeLoans[[#This Row],[Length (Yrs)]]*12,-CollegeLoans[[#This Row],[Loan Amount]],0,0),""),0)</f>
        <v/>
      </c>
      <c r="K15" s="24">
        <f>IFERROR((CollegeLoans[[#This Row],[Scheduled Payment]]*(CollegeLoans[[#This Row],[Length (Yrs)]]*12))-CollegeLoans[[#This Row],[Loan Amount]],"")</f>
        <v>1461.9654305051017</v>
      </c>
      <c r="L15" s="25">
        <f>IF(COUNTA(CollegeLoans[[#This Row],[Loan Amount]:[Length (Yrs)]])&lt;&gt;4,"",PMT(CollegeLoans[[#This Row],[Annual
Interest Rate]]/12,CollegeLoans[[#This Row],[Length (Yrs)]]*12,-CollegeLoans[[#This Row],[Loan Amount]],0,0))</f>
        <v>62.183045254209183</v>
      </c>
      <c r="M15" s="24">
        <f>IFERROR(CollegeLoans[[#This Row],[Scheduled Payment]]*12,"")</f>
        <v>746.19654305051017</v>
      </c>
    </row>
    <row r="16" spans="1:13" ht="20.25" customHeight="1" x14ac:dyDescent="0.35">
      <c r="C16" s="32" t="s">
        <v>12</v>
      </c>
      <c r="D16" s="33" t="s">
        <v>16</v>
      </c>
      <c r="E16" s="34">
        <v>4000</v>
      </c>
      <c r="F16" s="35">
        <v>0.05</v>
      </c>
      <c r="G16" s="36">
        <v>42856</v>
      </c>
      <c r="H16" s="37">
        <v>5</v>
      </c>
      <c r="I16" s="47">
        <f>IF(AND(CollegeLoans[[#This Row],[Beginning Date]]&gt;0,CollegeLoans[[#This Row],[Length (Yrs)]]&gt;0),EDATE(CollegeLoans[[#This Row],[Beginning Date]],CollegeLoans[[#This Row],[Length (Yrs)]]*12),"")</f>
        <v>44682</v>
      </c>
      <c r="J16" s="23" t="str">
        <f ca="1">IFERROR(IF(AND(LoanStartLToday,COUNT(CollegeLoans[[#This Row],[Loan Amount]]:CollegeLoans[[#This Row],[Length (Yrs)]])=4,CollegeLoans[[#This Row],[Beginning Date]]&lt;=TODAY()),PMT(CollegeLoans[[#This Row],[Annual
Interest Rate]]/12,CollegeLoans[[#This Row],[Length (Yrs)]]*12,-CollegeLoans[[#This Row],[Loan Amount]],0,0),""),0)</f>
        <v/>
      </c>
      <c r="K16" s="24">
        <f>IFERROR((CollegeLoans[[#This Row],[Scheduled Payment]]*(CollegeLoans[[#This Row],[Length (Yrs)]]*12))-CollegeLoans[[#This Row],[Loan Amount]],"")</f>
        <v>529.09607456262438</v>
      </c>
      <c r="L16" s="25">
        <f>IF(COUNTA(CollegeLoans[[#This Row],[Loan Amount]:[Length (Yrs)]])&lt;&gt;4,"",PMT(CollegeLoans[[#This Row],[Annual
Interest Rate]]/12,CollegeLoans[[#This Row],[Length (Yrs)]]*12,-CollegeLoans[[#This Row],[Loan Amount]],0,0))</f>
        <v>75.484934576043742</v>
      </c>
      <c r="M16" s="24">
        <f>IFERROR(CollegeLoans[[#This Row],[Scheduled Payment]]*12,"")</f>
        <v>905.8192149125249</v>
      </c>
    </row>
    <row r="17" spans="3:13" ht="20.25" customHeight="1" x14ac:dyDescent="0.35">
      <c r="C17" s="42" t="s">
        <v>7</v>
      </c>
      <c r="D17" s="43"/>
      <c r="E17" s="27">
        <f>SUBTOTAL(109,CollegeLoans[Loan Amount])</f>
        <v>28000</v>
      </c>
      <c r="F17" s="44"/>
      <c r="G17" s="45"/>
      <c r="H17" s="43"/>
      <c r="I17" s="46"/>
      <c r="J17" s="26" t="str">
        <f ca="1">IF(SUBTOTAL(109,CollegeLoans[Current Monthly Payment])=0,"",SUBTOTAL(109,CollegeLoans[Current Monthly Payment]))</f>
        <v/>
      </c>
      <c r="K17" s="27">
        <f>SUBTOTAL(109,CollegeLoans[Total
Interest])</f>
        <v>6901.2127967079778</v>
      </c>
      <c r="L17" s="28">
        <f>SUBTOTAL(109,CollegeLoans[Scheduled Payment])</f>
        <v>328.58590726058833</v>
      </c>
      <c r="M17" s="27">
        <f>SUBTOTAL(109,CollegeLoans[Annual
Payment])</f>
        <v>3943.0308871270599</v>
      </c>
    </row>
    <row r="18" spans="3:13" ht="20.25" customHeight="1" x14ac:dyDescent="0.35">
      <c r="C18" s="22" t="s">
        <v>6</v>
      </c>
      <c r="D18" s="38"/>
      <c r="E18" s="30">
        <f>AVERAGE(CollegeLoans[Loan Amount])</f>
        <v>7000</v>
      </c>
      <c r="F18" s="39">
        <f>AVERAGE(CollegeLoans[Annual
Interest Rate])</f>
        <v>4.8750000000000002E-2</v>
      </c>
      <c r="G18" s="40"/>
      <c r="H18" s="40"/>
      <c r="I18" s="40"/>
      <c r="J18" s="29"/>
      <c r="K18" s="30">
        <f>AVERAGE(CollegeLoans[Total
Interest])</f>
        <v>1725.3031991769944</v>
      </c>
      <c r="L18" s="31"/>
      <c r="M18" s="30">
        <f>AVERAGE(CollegeLoans[Annual
Payment])</f>
        <v>985.75772178176499</v>
      </c>
    </row>
    <row r="19" spans="3:13" ht="20.25" customHeight="1" x14ac:dyDescent="0.35">
      <c r="C19" s="53"/>
      <c r="D19" s="53"/>
      <c r="E19" s="53"/>
      <c r="F19" s="53"/>
      <c r="G19" s="53"/>
      <c r="H19" s="53"/>
      <c r="I19" s="53"/>
      <c r="J19" s="53"/>
      <c r="K19" s="53"/>
      <c r="L19" s="53"/>
      <c r="M19" s="53"/>
    </row>
    <row r="20" spans="3:13" ht="20.25" customHeight="1" x14ac:dyDescent="0.35">
      <c r="G20" s="3"/>
      <c r="H20" s="3"/>
      <c r="I20" s="3"/>
      <c r="J20" s="3"/>
      <c r="K20" s="20" t="s">
        <v>9</v>
      </c>
      <c r="M20" s="5">
        <f>CollegeLoans[[#Totals],[Loan Amount]]+CollegeLoans[[#Totals],[Total
Interest]]</f>
        <v>34901.21279670798</v>
      </c>
    </row>
    <row r="21" spans="3:13" ht="20.25" customHeight="1" x14ac:dyDescent="0.35">
      <c r="C21" s="14"/>
    </row>
    <row r="22" spans="3:13" ht="20.25" customHeight="1" x14ac:dyDescent="0.35">
      <c r="C22" s="4"/>
      <c r="D22" s="4"/>
      <c r="F22" s="3"/>
      <c r="G22" s="3"/>
      <c r="H22" s="3"/>
      <c r="I22" s="3"/>
      <c r="J22" s="3"/>
      <c r="K22" s="20" t="s">
        <v>29</v>
      </c>
      <c r="M22" s="5">
        <f>(EstimatedAnnualSalary/12)</f>
        <v>4166.666666666667</v>
      </c>
    </row>
  </sheetData>
  <sheetProtection selectLockedCells="1"/>
  <mergeCells count="10">
    <mergeCell ref="G11:I11"/>
    <mergeCell ref="C11:F11"/>
    <mergeCell ref="C19:M19"/>
    <mergeCell ref="J11:M11"/>
    <mergeCell ref="B3:D3"/>
    <mergeCell ref="G2:I3"/>
    <mergeCell ref="L2:M3"/>
    <mergeCell ref="B2:D2"/>
    <mergeCell ref="F7:G7"/>
    <mergeCell ref="F8:G8"/>
  </mergeCells>
  <dataValidations count="5">
    <dataValidation type="custom" allowBlank="1" showInputMessage="1" showErrorMessage="1" errorTitle="ALERT" error="This cell is automatically populated and should not be overwitten. Overwriting this cell would break calculations in this worksheet." sqref="F8:G8 M7:M8">
      <formula1>LEN(F7)=""</formula1>
    </dataValidation>
    <dataValidation allowBlank="1" showInputMessage="1" showErrorMessage="1" errorTitle="ALERT" error="This cell is automatically populated and should not be overwitten. Overwriting this cell would break calculations in this worksheet." sqref="F8:G8 J13:M16"/>
    <dataValidation type="custom" allowBlank="1" showInputMessage="1" showErrorMessage="1" errorTitle="ALERT" error="This cell is automatically populated and should not be overwitten. Overwriting this cell would break calculations in this worksheet." sqref="F7:G7">
      <formula1>LEN(E7)=""</formula1>
    </dataValidation>
    <dataValidation type="whole" operator="greaterThanOrEqual" allowBlank="1" showInputMessage="1" showErrorMessage="1" sqref="H13:H16">
      <formula1>0</formula1>
    </dataValidation>
    <dataValidation operator="greaterThanOrEqual" allowBlank="1" showInputMessage="1" showErrorMessage="1" sqref="I13:I16"/>
  </dataValidations>
  <pageMargins left="0.25" right="0.25" top="0.75" bottom="0.75" header="0.3" footer="0.3"/>
  <pageSetup scale="69" fitToHeight="0" orientation="landscape" r:id="rId1"/>
  <ignoredErrors>
    <ignoredError sqref="I13 I14:I16" unlockedFormula="1"/>
  </ignoredErrors>
  <drawing r:id="rId2"/>
  <tableParts count="1">
    <tablePart r:id="rId3"/>
  </tableParts>
  <extLst>
    <ext xmlns:x14="http://schemas.microsoft.com/office/spreadsheetml/2009/9/main" uri="{05C60535-1F16-4fd2-B633-F4F36F0B64E0}">
      <x14:sparklineGroups xmlns:xm="http://schemas.microsoft.com/office/excel/2006/main">
        <x14:sparklineGroup type="column" displayEmptyCellsAs="gap">
          <x14:colorSeries theme="0"/>
          <x14:colorNegative theme="5"/>
          <x14:colorAxis rgb="FF000000"/>
          <x14:colorMarkers theme="4" tint="-0.499984740745262"/>
          <x14:colorFirst theme="4" tint="0.39997558519241921"/>
          <x14:colorLast theme="4" tint="0.39997558519241921"/>
          <x14:colorHigh theme="4"/>
          <x14:colorLow theme="4"/>
          <x14:sparklines>
            <x14:sparkline>
              <xm:f>'Loan Calculator'!L13:L16</xm:f>
              <xm:sqref>L18</xm:sqref>
            </x14:sparkline>
            <x14:sparkline>
              <xm:f>'Loan Calculator'!J13:J16</xm:f>
              <xm:sqref>J18</xm:sqref>
            </x14:sparkline>
          </x14:sparklines>
        </x14:sparklineGroup>
      </x14:sparklineGroup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Loan Calculator</vt:lpstr>
      <vt:lpstr>ConsLoanPayback</vt:lpstr>
      <vt:lpstr>EstimatedAnnualSalary</vt:lpstr>
      <vt:lpstr>EstimatedMonthlySalary</vt:lpstr>
      <vt:lpstr>LoanPaybackStart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dcterms:created xsi:type="dcterms:W3CDTF">2015-08-26T04:11:57Z</dcterms:created>
  <dcterms:modified xsi:type="dcterms:W3CDTF">2015-08-26T04:12:03Z</dcterms:modified>
</cp:coreProperties>
</file>