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2"/>
  <workbookPr filterPrivacy="1"/>
  <bookViews>
    <workbookView xWindow="-120" yWindow="-120" windowWidth="28830" windowHeight="16110" xr2:uid="{00000000-000D-0000-FFFF-FFFF00000000}"/>
  </bookViews>
  <sheets>
    <sheet name="MortgageCalculator" sheetId="4" r:id="rId1"/>
    <sheet name="About" sheetId="6" r:id="rId2"/>
  </sheets>
  <definedNames>
    <definedName name="_xlnm.Print_Area" localSheetId="0">MortgageCalculator!$A$1:$G$26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4" l="1"/>
  <c r="F19" i="4"/>
  <c r="F18" i="4"/>
  <c r="F17" i="4"/>
  <c r="F12" i="4"/>
  <c r="F11" i="4"/>
  <c r="D23" i="4" l="1"/>
  <c r="E23" i="4"/>
  <c r="F23" i="4"/>
  <c r="G23" i="4"/>
  <c r="C23" i="4"/>
  <c r="D11" i="4" l="1"/>
  <c r="E11" i="4"/>
  <c r="G11" i="4"/>
  <c r="C11" i="4"/>
  <c r="G12" i="4" l="1"/>
  <c r="G14" i="4" s="1"/>
  <c r="G24" i="4" s="1"/>
  <c r="G25" i="4" s="1"/>
  <c r="F14" i="4"/>
  <c r="F24" i="4" s="1"/>
  <c r="F25" i="4" s="1"/>
  <c r="E12" i="4"/>
  <c r="E14" i="4" s="1"/>
  <c r="E24" i="4" s="1"/>
  <c r="E25" i="4" s="1"/>
  <c r="D12" i="4"/>
  <c r="D14" i="4" s="1"/>
  <c r="D24" i="4" s="1"/>
  <c r="D25" i="4" s="1"/>
  <c r="C12" i="4"/>
  <c r="C14" i="4" s="1"/>
  <c r="C17" i="4" s="1"/>
  <c r="E17" i="4" l="1"/>
  <c r="E19" i="4" s="1"/>
  <c r="E20" i="4" s="1"/>
  <c r="D17" i="4"/>
  <c r="D19" i="4" s="1"/>
  <c r="D20" i="4" s="1"/>
  <c r="G17" i="4"/>
  <c r="G18" i="4"/>
  <c r="G19" i="4"/>
  <c r="G20" i="4" s="1"/>
  <c r="C19" i="4"/>
  <c r="C20" i="4" s="1"/>
  <c r="C18" i="4"/>
  <c r="C24" i="4"/>
  <c r="C25" i="4" s="1"/>
  <c r="E18" i="4" l="1"/>
  <c r="D18" i="4"/>
</calcChain>
</file>

<file path=xl/sharedStrings.xml><?xml version="1.0" encoding="utf-8"?>
<sst xmlns="http://schemas.openxmlformats.org/spreadsheetml/2006/main" count="50" uniqueCount="48">
  <si>
    <t>[42]</t>
  </si>
  <si>
    <t>Mortgage Payment Calculator</t>
  </si>
  <si>
    <t>Compound period</t>
  </si>
  <si>
    <t>Mortgage information</t>
  </si>
  <si>
    <t>Loan amount</t>
  </si>
  <si>
    <t>Annual interest rate</t>
  </si>
  <si>
    <t>Term of loan (in years)</t>
  </si>
  <si>
    <t>PAYMENT</t>
  </si>
  <si>
    <t>Monthly interest rate</t>
  </si>
  <si>
    <t>Monthly payment (PI)</t>
  </si>
  <si>
    <t>Extra monthly payment</t>
  </si>
  <si>
    <t>Total MONTHLY PAYMENT</t>
  </si>
  <si>
    <t>TOTALS</t>
  </si>
  <si>
    <t>Number of payments</t>
  </si>
  <si>
    <t>Number of years to pay off</t>
  </si>
  <si>
    <t>Total payments</t>
  </si>
  <si>
    <t>Total INTEREST paid</t>
  </si>
  <si>
    <t>BALANCE at year…</t>
  </si>
  <si>
    <t>Property value</t>
  </si>
  <si>
    <t>Loan balance due</t>
  </si>
  <si>
    <t>OWNER’S EQUITY</t>
  </si>
  <si>
    <t>Option 1</t>
  </si>
  <si>
    <t xml:space="preserve"> Enter 12 for US mortgages or 2 for Canadian mortgages.</t>
  </si>
  <si>
    <t>Option 2</t>
  </si>
  <si>
    <t>Option 3</t>
  </si>
  <si>
    <t>Option 4</t>
  </si>
  <si>
    <t>Option 5</t>
  </si>
  <si>
    <t>MORTGAGE CALCULATORS by Vertex42.com</t>
  </si>
  <si>
    <t>https://www.vertex42.com/Calculators/mortgage-calculators.html</t>
  </si>
  <si>
    <t>← Enter each loan amount</t>
  </si>
  <si>
    <t>← Enter each interest rate</t>
  </si>
  <si>
    <t>← Enter the length of the loan in years</t>
  </si>
  <si>
    <t>← (optional) Enter extra monthly payments</t>
  </si>
  <si>
    <t>← Enter the year to estimate the balance and equity</t>
  </si>
  <si>
    <t>← Enter the estimated property value at the specified year</t>
  </si>
  <si>
    <t>MORTGAGE PAYMENT CALCULATOR by Vertex42.com</t>
  </si>
  <si>
    <t>https://www.vertex42.com/Calculators/mortgage-payment-calculator.html</t>
  </si>
  <si>
    <t>About this template</t>
  </si>
  <si>
    <t>Calculate the monthly principal and interest payment for a traditional home mortgage using this simple mortgage calculator provided by Vertex42.com. Enter the loan amount, interest rate, term and extra monthly payments to compare different scenarios. Estimate the home equity and balance due after a specific number of years.</t>
  </si>
  <si>
    <t>How to use this template</t>
  </si>
  <si>
    <t>Click on the link below to visit vertex42.com and learn more about how to use this template.</t>
  </si>
  <si>
    <t>More mortgage calculators</t>
  </si>
  <si>
    <t>Click on the link below to visit Vertex42.com and download other mortgage calculators.</t>
  </si>
  <si>
    <t>Disclaimer</t>
  </si>
  <si>
    <t>This calculator is for educational purposes. The calculator does not include rounding, fees, missed payments, property tax, insurance and other factors that may be important when making loan or home buying/selling decisions. Please consult a qualified professional regarding financial decisions.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</si>
  <si>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</si>
  <si>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</si>
  <si>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timesheets, inventory trackers, financial statements and project planning templates. Teachers and students will find resources such as timetables, mark books and registers. Organise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</si>
</sst>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4" formatCode="_-&quot;£&quot;* #,##0.00_-;\-&quot;£&quot;* #,##0.00_-;_-&quot;£&quot;* &quot;-&quot;??_-;_-@_-"/>
    <numFmt numFmtId="164" formatCode="_(* #,##0_);_(* \(#,##0\);_(* &quot;-&quot;_);_(@_)"/>
    <numFmt numFmtId="165" formatCode="_(* #,##0.00_);_(* \(#,##0.00\);_(* &quot;-&quot;??_);_(@_)"/>
    <numFmt numFmtId="166" formatCode="0.000%"/>
    <numFmt numFmtId="167" formatCode="0.0"/>
    <numFmt numFmtId="168" formatCode="#,##0.00_ ;\-#,##0.00\ "/>
  </numFmts>
  <fonts count="52" x14ac:knownFonts="1">
    <font>
      <sz val="10"/>
      <name val="Trebuchet MS"/>
      <family val="2"/>
    </font>
    <font>
      <sz val="11"/>
      <color theme="1"/>
      <name val="Calibri"/>
      <family val="2"/>
      <scheme val="minor"/>
    </font>
    <font>
      <sz val="10"/>
      <name val="Arial"/>
      <family val="2"/>
    </font>
    <font>
      <sz val="8"/>
      <name val="Tahoma"/>
      <family val="2"/>
    </font>
    <font>
      <sz val="10"/>
      <name val="Calibri"/>
      <family val="2"/>
      <scheme val="minor"/>
    </font>
    <font>
      <u/>
      <sz val="10"/>
      <color indexed="12"/>
      <name val="Arial"/>
      <family val="2"/>
    </font>
    <font>
      <sz val="16"/>
      <name val="Calibri"/>
      <family val="2"/>
      <scheme val="minor"/>
    </font>
    <font>
      <b/>
      <sz val="1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9"/>
      <color theme="1" tint="0.34998626667073579"/>
      <name val="Calibri"/>
      <family val="2"/>
      <scheme val="minor"/>
    </font>
    <font>
      <b/>
      <sz val="28"/>
      <color indexed="9"/>
      <name val="Calibri"/>
      <family val="2"/>
      <scheme val="minor"/>
    </font>
    <font>
      <b/>
      <sz val="12"/>
      <color theme="4" tint="-0.249977111117893"/>
      <name val="Calibri"/>
      <family val="2"/>
      <scheme val="minor"/>
    </font>
    <font>
      <b/>
      <sz val="12"/>
      <color indexed="9"/>
      <name val="Calibri"/>
      <family val="2"/>
      <scheme val="minor"/>
    </font>
    <font>
      <b/>
      <sz val="12"/>
      <color theme="4" tint="-0.499984740745262"/>
      <name val="Calibri"/>
      <family val="2"/>
      <scheme val="minor"/>
    </font>
    <font>
      <b/>
      <sz val="14"/>
      <color theme="4" tint="-0.249977111117893"/>
      <name val="Calibri"/>
      <family val="2"/>
      <scheme val="minor"/>
    </font>
    <font>
      <b/>
      <sz val="14"/>
      <color indexed="9"/>
      <name val="Calibri"/>
      <family val="2"/>
      <scheme val="minor"/>
    </font>
    <font>
      <b/>
      <sz val="11"/>
      <name val="Calibri"/>
      <family val="2"/>
      <scheme val="minor"/>
    </font>
    <font>
      <sz val="11"/>
      <name val="Calibri"/>
      <family val="2"/>
      <scheme val="minor"/>
    </font>
    <font>
      <sz val="9"/>
      <name val="Calibri"/>
      <family val="2"/>
      <scheme val="minor"/>
    </font>
    <font>
      <b/>
      <sz val="12"/>
      <color theme="1" tint="0.34998626667073579"/>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2"/>
      <color indexed="12"/>
      <name val="Arial"/>
      <family val="2"/>
    </font>
    <font>
      <sz val="10"/>
      <name val="Calibri"/>
      <family val="2"/>
      <scheme val="major"/>
    </font>
    <font>
      <sz val="11"/>
      <name val="Calibri"/>
      <family val="2"/>
      <scheme val="major"/>
    </font>
    <font>
      <b/>
      <sz val="12"/>
      <color theme="4" tint="-0.499984740745262"/>
      <name val="Calibri"/>
      <family val="2"/>
      <scheme val="major"/>
    </font>
    <font>
      <b/>
      <sz val="11"/>
      <name val="Calibri"/>
      <family val="2"/>
      <scheme val="major"/>
    </font>
    <font>
      <u/>
      <sz val="10"/>
      <color theme="11"/>
      <name val="Trebuchet MS"/>
      <family val="2"/>
    </font>
    <font>
      <sz val="10"/>
      <name val="Trebuchet MS"/>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theme="4"/>
      </bottom>
      <diagonal/>
    </border>
    <border>
      <left/>
      <right/>
      <top/>
      <bottom style="thick">
        <color theme="4" tint="-0.24994659260841701"/>
      </bottom>
      <diagonal/>
    </border>
    <border>
      <left style="thin">
        <color theme="4"/>
      </left>
      <right/>
      <top style="thin">
        <color theme="4"/>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5" fillId="0" borderId="0" applyNumberFormat="0" applyFill="0" applyBorder="0" applyAlignment="0" applyProtection="0">
      <alignment vertical="top"/>
      <protection locked="0"/>
    </xf>
    <xf numFmtId="166" fontId="2" fillId="0" borderId="0" applyFont="0" applyFill="0" applyBorder="0" applyAlignment="0" applyProtection="0"/>
    <xf numFmtId="0" fontId="1" fillId="0" borderId="0"/>
    <xf numFmtId="0" fontId="34" fillId="0" borderId="0" applyNumberForma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0" fontId="36"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8" applyNumberFormat="0" applyAlignment="0" applyProtection="0"/>
    <xf numFmtId="0" fontId="44" fillId="9" borderId="9" applyNumberFormat="0" applyAlignment="0" applyProtection="0"/>
    <xf numFmtId="0" fontId="45" fillId="9" borderId="8" applyNumberFormat="0" applyAlignment="0" applyProtection="0"/>
    <xf numFmtId="0" fontId="46" fillId="0" borderId="10" applyNumberFormat="0" applyFill="0" applyAlignment="0" applyProtection="0"/>
    <xf numFmtId="0" fontId="47" fillId="10" borderId="11" applyNumberFormat="0" applyAlignment="0" applyProtection="0"/>
    <xf numFmtId="0" fontId="48" fillId="0" borderId="0" applyNumberFormat="0" applyFill="0" applyBorder="0" applyAlignment="0" applyProtection="0"/>
    <xf numFmtId="0" fontId="35" fillId="11" borderId="12" applyNumberFormat="0" applyFont="0" applyAlignment="0" applyProtection="0"/>
    <xf numFmtId="0" fontId="49" fillId="0" borderId="0" applyNumberFormat="0" applyFill="0" applyBorder="0" applyAlignment="0" applyProtection="0"/>
    <xf numFmtId="0" fontId="50" fillId="0" borderId="13" applyNumberFormat="0" applyFill="0" applyAlignment="0" applyProtection="0"/>
    <xf numFmtId="0" fontId="5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55">
    <xf numFmtId="0" fontId="0" fillId="0" borderId="0" xfId="0"/>
    <xf numFmtId="0" fontId="8" fillId="0" borderId="0" xfId="0" applyFont="1" applyFill="1" applyAlignment="1" applyProtection="1">
      <alignment vertical="center"/>
    </xf>
    <xf numFmtId="0" fontId="8" fillId="0" borderId="0" xfId="0" applyFont="1" applyAlignment="1">
      <alignment vertical="center"/>
    </xf>
    <xf numFmtId="0" fontId="4" fillId="0" borderId="0" xfId="0" applyFont="1" applyFill="1" applyAlignment="1" applyProtection="1">
      <alignment vertical="center"/>
    </xf>
    <xf numFmtId="0" fontId="4" fillId="0" borderId="0" xfId="0" applyFont="1" applyAlignment="1">
      <alignment vertical="center"/>
    </xf>
    <xf numFmtId="0" fontId="13" fillId="0" borderId="0" xfId="1" applyFont="1" applyAlignment="1" applyProtection="1">
      <alignment vertical="center"/>
    </xf>
    <xf numFmtId="0" fontId="0" fillId="0" borderId="0" xfId="0" applyAlignment="1" applyProtection="1">
      <alignment vertical="center"/>
    </xf>
    <xf numFmtId="0" fontId="14" fillId="0" borderId="0" xfId="0" applyFont="1" applyAlignment="1" applyProtection="1">
      <alignment vertical="center"/>
    </xf>
    <xf numFmtId="0" fontId="6" fillId="0" borderId="0" xfId="0" applyFont="1" applyBorder="1" applyAlignment="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10" fillId="0" borderId="0" xfId="0" applyFont="1" applyAlignment="1">
      <alignment vertical="center"/>
    </xf>
    <xf numFmtId="0" fontId="16" fillId="0" borderId="2" xfId="0" applyFont="1" applyFill="1" applyBorder="1" applyAlignment="1" applyProtection="1">
      <alignment horizontal="center" vertical="center"/>
    </xf>
    <xf numFmtId="0" fontId="7" fillId="0" borderId="0" xfId="0" applyFont="1" applyFill="1" applyAlignment="1" applyProtection="1">
      <alignment horizontal="left" vertical="center" indent="1"/>
    </xf>
    <xf numFmtId="0" fontId="18" fillId="2" borderId="0" xfId="0" applyFont="1" applyFill="1" applyBorder="1" applyAlignment="1">
      <alignment horizontal="left" vertical="center" indent="1"/>
    </xf>
    <xf numFmtId="0" fontId="18" fillId="2" borderId="0" xfId="0" applyFont="1" applyFill="1" applyAlignment="1" applyProtection="1">
      <alignment horizontal="left" vertical="center" indent="1"/>
    </xf>
    <xf numFmtId="0" fontId="9" fillId="0" borderId="0" xfId="0" applyFont="1" applyAlignment="1">
      <alignment vertical="center"/>
    </xf>
    <xf numFmtId="0" fontId="19" fillId="0" borderId="2" xfId="0" applyFont="1" applyFill="1" applyBorder="1" applyAlignment="1" applyProtection="1">
      <alignment horizontal="left" vertical="center" indent="1"/>
    </xf>
    <xf numFmtId="0" fontId="20" fillId="3" borderId="3" xfId="0" applyFont="1" applyFill="1" applyBorder="1" applyAlignment="1" applyProtection="1">
      <alignment horizontal="left" vertical="center" indent="1"/>
    </xf>
    <xf numFmtId="0" fontId="7" fillId="0" borderId="0" xfId="0" applyFont="1" applyAlignment="1">
      <alignment vertical="center"/>
    </xf>
    <xf numFmtId="0" fontId="20" fillId="3" borderId="1" xfId="0" applyFont="1" applyFill="1" applyBorder="1" applyAlignment="1" applyProtection="1">
      <alignment horizontal="left" vertical="center" indent="1"/>
    </xf>
    <xf numFmtId="0" fontId="21" fillId="2" borderId="0" xfId="0" applyFont="1" applyFill="1" applyAlignment="1" applyProtection="1">
      <alignment horizontal="left" vertical="center" indent="1"/>
    </xf>
    <xf numFmtId="0" fontId="21" fillId="0" borderId="0" xfId="0" applyFont="1" applyFill="1" applyAlignment="1" applyProtection="1">
      <alignment horizontal="left" vertical="center" indent="1"/>
    </xf>
    <xf numFmtId="0" fontId="21" fillId="0" borderId="0" xfId="0" applyFont="1" applyAlignment="1">
      <alignment horizontal="left" vertical="center" indent="1"/>
    </xf>
    <xf numFmtId="0" fontId="17" fillId="4" borderId="0" xfId="0" applyFont="1" applyFill="1" applyBorder="1" applyAlignment="1" applyProtection="1">
      <alignment horizontal="center" vertical="center"/>
    </xf>
    <xf numFmtId="0" fontId="4" fillId="0" borderId="0" xfId="3" applyFont="1" applyAlignment="1" applyProtection="1">
      <alignment vertical="top"/>
    </xf>
    <xf numFmtId="0" fontId="4" fillId="0" borderId="0" xfId="3" applyFont="1"/>
    <xf numFmtId="0" fontId="24" fillId="0" borderId="0" xfId="3" applyFont="1" applyAlignment="1" applyProtection="1">
      <alignment horizontal="left" vertical="center"/>
    </xf>
    <xf numFmtId="0" fontId="4" fillId="0" borderId="0" xfId="3" applyFont="1" applyAlignment="1">
      <alignment horizontal="left" vertical="center"/>
    </xf>
    <xf numFmtId="0" fontId="7" fillId="0" borderId="0" xfId="3" applyFont="1" applyAlignment="1">
      <alignment horizontal="left" vertical="center"/>
    </xf>
    <xf numFmtId="0" fontId="25" fillId="0" borderId="0" xfId="3" applyFont="1" applyAlignment="1">
      <alignment vertical="center"/>
    </xf>
    <xf numFmtId="0" fontId="26" fillId="0" borderId="0" xfId="3" applyFont="1" applyAlignment="1">
      <alignment vertical="center"/>
    </xf>
    <xf numFmtId="0" fontId="27" fillId="0" borderId="0" xfId="3" applyFont="1"/>
    <xf numFmtId="0" fontId="28" fillId="0" borderId="0" xfId="3" applyFont="1" applyAlignment="1">
      <alignment horizontal="left" vertical="top" wrapText="1" indent="1"/>
    </xf>
    <xf numFmtId="0" fontId="28" fillId="0" borderId="0" xfId="3" applyFont="1" applyAlignment="1">
      <alignment vertical="top" wrapText="1"/>
    </xf>
    <xf numFmtId="0" fontId="4" fillId="0" borderId="0" xfId="3" applyFont="1" applyAlignment="1">
      <alignment vertical="top"/>
    </xf>
    <xf numFmtId="0" fontId="21" fillId="0" borderId="0" xfId="0" applyFont="1" applyFill="1" applyAlignment="1" applyProtection="1">
      <alignment horizontal="right" vertical="center" indent="1"/>
    </xf>
    <xf numFmtId="0" fontId="29" fillId="0" borderId="0" xfId="1" applyFont="1" applyAlignment="1" applyProtection="1">
      <alignment horizontal="left" indent="1"/>
    </xf>
    <xf numFmtId="0" fontId="24" fillId="0" borderId="0" xfId="0" applyFont="1" applyAlignment="1" applyProtection="1"/>
    <xf numFmtId="166" fontId="22" fillId="0" borderId="0" xfId="2" applyFont="1" applyFill="1" applyBorder="1" applyAlignment="1" applyProtection="1">
      <alignment horizontal="right" vertical="center"/>
    </xf>
    <xf numFmtId="166" fontId="22" fillId="0" borderId="4" xfId="2" applyFont="1" applyFill="1" applyBorder="1" applyAlignment="1" applyProtection="1">
      <alignment horizontal="right" vertical="center"/>
      <protection locked="0"/>
    </xf>
    <xf numFmtId="0" fontId="31" fillId="0" borderId="4" xfId="0" applyFont="1" applyBorder="1" applyAlignment="1">
      <alignment horizontal="center" vertical="center"/>
    </xf>
    <xf numFmtId="167" fontId="31" fillId="0" borderId="0" xfId="0" applyNumberFormat="1" applyFont="1" applyAlignment="1">
      <alignment horizontal="right" vertical="center"/>
    </xf>
    <xf numFmtId="2" fontId="31" fillId="0" borderId="0" xfId="0" applyNumberFormat="1" applyFont="1" applyAlignment="1">
      <alignment horizontal="right" vertical="center"/>
    </xf>
    <xf numFmtId="0" fontId="33" fillId="0" borderId="4" xfId="0" applyFont="1" applyBorder="1" applyAlignment="1">
      <alignment horizontal="center" vertical="center"/>
    </xf>
    <xf numFmtId="0" fontId="30" fillId="0" borderId="0" xfId="0" applyFont="1" applyAlignment="1">
      <alignment vertical="center"/>
    </xf>
    <xf numFmtId="0" fontId="7" fillId="0" borderId="0" xfId="0" applyFont="1" applyFill="1" applyAlignment="1" applyProtection="1">
      <alignment vertical="center"/>
    </xf>
    <xf numFmtId="0" fontId="23" fillId="0" borderId="0"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15" fillId="3" borderId="0" xfId="0" applyFont="1" applyFill="1" applyBorder="1" applyAlignment="1">
      <alignment horizontal="center" vertical="center"/>
    </xf>
    <xf numFmtId="168" fontId="31" fillId="0" borderId="4" xfId="0" applyNumberFormat="1" applyFont="1" applyBorder="1" applyAlignment="1">
      <alignment horizontal="right" vertical="center"/>
    </xf>
    <xf numFmtId="168" fontId="31" fillId="0" borderId="0" xfId="0" applyNumberFormat="1" applyFont="1" applyAlignment="1">
      <alignment horizontal="right" vertical="center"/>
    </xf>
    <xf numFmtId="168" fontId="32" fillId="2" borderId="0" xfId="0" applyNumberFormat="1" applyFont="1" applyFill="1" applyAlignment="1">
      <alignment horizontal="right" vertical="center"/>
    </xf>
    <xf numFmtId="168" fontId="22" fillId="0" borderId="0" xfId="0" applyNumberFormat="1" applyFont="1" applyAlignment="1">
      <alignment horizontal="right" vertical="center"/>
    </xf>
    <xf numFmtId="168" fontId="18" fillId="2" borderId="0" xfId="0" applyNumberFormat="1" applyFont="1" applyFill="1" applyAlignment="1">
      <alignment horizontal="right"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4" builtinId="53" customBuiltin="1"/>
    <cellStyle name="Followed Hyperlink" xfId="4"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3" xr:uid="{00000000-0005-0000-0000-000002000000}"/>
    <cellStyle name="Note" xfId="23" builtinId="10" customBuiltin="1"/>
    <cellStyle name="Output" xfId="18" builtinId="21" customBuiltin="1"/>
    <cellStyle name="Percent" xfId="2" builtinId="5" customBuiltin="1"/>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mortgag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mortgag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66675</xdr:rowOff>
    </xdr:from>
    <xdr:to>
      <xdr:col>8</xdr:col>
      <xdr:colOff>1857375</xdr:colOff>
      <xdr:row>0</xdr:row>
      <xdr:rowOff>495300</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8525" y="666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F14A3876-3F56-40FC-A3D2-F34EE0707A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culators/mortgage-calculators.html?utm_source=ms&amp;utm_medium=file&amp;utm_campaign=office&amp;utm_content=url" TargetMode="External"/><Relationship Id="rId1" Type="http://schemas.openxmlformats.org/officeDocument/2006/relationships/hyperlink" Target="https://www.vertex42.com/Calculators/mortgage-calculators.html?utm_source=ms&amp;utm_medium=file&amp;utm_campaign=office&amp;utm_content=mor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mortgage-payment-calculator.html?utm_source=ms&amp;utm_medium=file&amp;utm_campaign=office&amp;utm_content=title" TargetMode="External"/><Relationship Id="rId2" Type="http://schemas.openxmlformats.org/officeDocument/2006/relationships/hyperlink" Target="https://www.vertex42.com/Calculators/mortgage-payment-calculator.html?utm_source=ms&amp;utm_medium=file&amp;utm_campaign=office&amp;utm_content=help" TargetMode="External"/><Relationship Id="rId1" Type="http://schemas.openxmlformats.org/officeDocument/2006/relationships/hyperlink" Target="https://www.vertex42.com/Calculators/mortgage-calculators.html?utm_source=ms&amp;utm_medium=file&amp;utm_campaign=office&amp;utm_term=mortgage&amp;utm_content=mor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Calculators/mortgage-payment-calculator.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showGridLines="0" tabSelected="1" workbookViewId="0"/>
  </sheetViews>
  <sheetFormatPr defaultColWidth="9.140625" defaultRowHeight="15" x14ac:dyDescent="0.3"/>
  <cols>
    <col min="1" max="1" width="3.42578125" style="4" customWidth="1"/>
    <col min="2" max="2" width="29.28515625" style="4" customWidth="1"/>
    <col min="3" max="7" width="15" style="4" customWidth="1"/>
    <col min="8" max="8" width="9.140625" style="4"/>
    <col min="9" max="9" width="44.42578125" style="6" customWidth="1"/>
    <col min="10" max="16384" width="9.140625" style="4"/>
  </cols>
  <sheetData>
    <row r="1" spans="1:10" s="8" customFormat="1" ht="41.45" customHeight="1" x14ac:dyDescent="0.3">
      <c r="B1" s="49" t="s">
        <v>1</v>
      </c>
      <c r="C1" s="49"/>
      <c r="D1" s="49"/>
      <c r="E1" s="49"/>
      <c r="F1" s="49"/>
      <c r="G1" s="49"/>
      <c r="I1" s="9"/>
    </row>
    <row r="2" spans="1:10" ht="18.95" customHeight="1" x14ac:dyDescent="0.25">
      <c r="B2" s="19"/>
      <c r="I2" s="38" t="s">
        <v>27</v>
      </c>
      <c r="J2" s="10"/>
    </row>
    <row r="3" spans="1:10" ht="21.95" customHeight="1" x14ac:dyDescent="0.3">
      <c r="A3" s="3"/>
      <c r="B3" s="36" t="s">
        <v>2</v>
      </c>
      <c r="C3" s="41">
        <v>12</v>
      </c>
      <c r="D3" s="47" t="s">
        <v>22</v>
      </c>
      <c r="E3" s="48"/>
      <c r="F3" s="48"/>
      <c r="G3" s="48"/>
      <c r="I3" s="5" t="s">
        <v>28</v>
      </c>
      <c r="J3" s="5"/>
    </row>
    <row r="4" spans="1:10" ht="18.95" customHeight="1" x14ac:dyDescent="0.3">
      <c r="A4" s="3"/>
      <c r="B4" s="13"/>
      <c r="C4" s="3"/>
      <c r="D4" s="3"/>
    </row>
    <row r="5" spans="1:10" s="2" customFormat="1" ht="21.95" customHeight="1" x14ac:dyDescent="0.3">
      <c r="A5" s="1"/>
      <c r="B5" s="20" t="s">
        <v>3</v>
      </c>
      <c r="C5" s="24" t="s">
        <v>21</v>
      </c>
      <c r="D5" s="24" t="s">
        <v>23</v>
      </c>
      <c r="E5" s="24" t="s">
        <v>24</v>
      </c>
      <c r="F5" s="24" t="s">
        <v>25</v>
      </c>
      <c r="G5" s="24" t="s">
        <v>26</v>
      </c>
    </row>
    <row r="6" spans="1:10" ht="21.95" customHeight="1" x14ac:dyDescent="0.3">
      <c r="A6" s="3"/>
      <c r="B6" s="21" t="s">
        <v>4</v>
      </c>
      <c r="C6" s="50">
        <v>175000</v>
      </c>
      <c r="D6" s="50">
        <v>200000</v>
      </c>
      <c r="E6" s="50">
        <v>225000</v>
      </c>
      <c r="F6" s="50"/>
      <c r="G6" s="50"/>
      <c r="I6" s="7" t="s">
        <v>29</v>
      </c>
    </row>
    <row r="7" spans="1:10" ht="21.95" customHeight="1" x14ac:dyDescent="0.3">
      <c r="A7" s="3"/>
      <c r="B7" s="21" t="s">
        <v>5</v>
      </c>
      <c r="C7" s="40">
        <v>0.06</v>
      </c>
      <c r="D7" s="40">
        <v>0.06</v>
      </c>
      <c r="E7" s="40">
        <v>0.06</v>
      </c>
      <c r="F7" s="40"/>
      <c r="G7" s="40"/>
      <c r="I7" s="7" t="s">
        <v>30</v>
      </c>
    </row>
    <row r="8" spans="1:10" ht="21.95" customHeight="1" x14ac:dyDescent="0.3">
      <c r="A8" s="3"/>
      <c r="B8" s="21" t="s">
        <v>6</v>
      </c>
      <c r="C8" s="41">
        <v>30</v>
      </c>
      <c r="D8" s="41">
        <v>30</v>
      </c>
      <c r="E8" s="41">
        <v>30</v>
      </c>
      <c r="F8" s="41"/>
      <c r="G8" s="41"/>
      <c r="I8" s="7" t="s">
        <v>31</v>
      </c>
    </row>
    <row r="9" spans="1:10" ht="30" customHeight="1" x14ac:dyDescent="0.3">
      <c r="A9" s="3"/>
      <c r="B9" s="46"/>
      <c r="C9" s="45"/>
      <c r="D9" s="45"/>
      <c r="E9" s="45"/>
      <c r="F9" s="45"/>
      <c r="G9" s="45"/>
    </row>
    <row r="10" spans="1:10" ht="21.95" customHeight="1" thickBot="1" x14ac:dyDescent="0.35">
      <c r="A10" s="3"/>
      <c r="B10" s="17" t="s">
        <v>7</v>
      </c>
      <c r="C10" s="12"/>
      <c r="D10" s="12"/>
      <c r="E10" s="12"/>
      <c r="F10" s="12"/>
      <c r="G10" s="12"/>
    </row>
    <row r="11" spans="1:10" ht="21.95" customHeight="1" thickTop="1" x14ac:dyDescent="0.3">
      <c r="A11" s="3"/>
      <c r="B11" s="22" t="s">
        <v>8</v>
      </c>
      <c r="C11" s="39">
        <f>IF(COUNTA(C6,C7,C8)&lt;3," - ",((1+C7/$C$3)^($C$3/12))-1)</f>
        <v>4.9999999999998934E-3</v>
      </c>
      <c r="D11" s="39">
        <f t="shared" ref="D11:G11" si="0">IF(COUNTA(D6,D7,D8)&lt;3," - ",((1+D7/$C$3)^($C$3/12))-1)</f>
        <v>4.9999999999998934E-3</v>
      </c>
      <c r="E11" s="39">
        <f t="shared" si="0"/>
        <v>4.9999999999998934E-3</v>
      </c>
      <c r="F11" s="39" t="str">
        <f>IF(COUNTA(F6,F7,F8)&lt;3," - ",((1+F7/$C$3)^($C$3/12))-1)</f>
        <v xml:space="preserve"> - </v>
      </c>
      <c r="G11" s="39" t="str">
        <f t="shared" si="0"/>
        <v xml:space="preserve"> - </v>
      </c>
      <c r="I11" s="4"/>
    </row>
    <row r="12" spans="1:10" ht="21.95" customHeight="1" x14ac:dyDescent="0.3">
      <c r="A12" s="3"/>
      <c r="B12" s="22" t="s">
        <v>9</v>
      </c>
      <c r="C12" s="51">
        <f>IF(COUNTA(C6,C7,C8)&lt;3," - ",PMT(C11,C8*12,-C6))</f>
        <v>1049.2134190173022</v>
      </c>
      <c r="D12" s="51">
        <f t="shared" ref="D12:G12" si="1">IF(COUNTA(D6,D7,D8)&lt;3," - ",PMT(D11,D8*12,-D6))</f>
        <v>1199.1010503054883</v>
      </c>
      <c r="E12" s="51">
        <f t="shared" si="1"/>
        <v>1348.9886815936745</v>
      </c>
      <c r="F12" s="51" t="str">
        <f>IF(COUNTA(F6,F7,F8)&lt;3," - ",PMT(F11,F8*12,-F6))</f>
        <v xml:space="preserve"> - </v>
      </c>
      <c r="G12" s="51" t="str">
        <f t="shared" si="1"/>
        <v xml:space="preserve"> - </v>
      </c>
      <c r="I12" s="7"/>
    </row>
    <row r="13" spans="1:10" ht="21.95" customHeight="1" x14ac:dyDescent="0.3">
      <c r="A13" s="3"/>
      <c r="B13" s="22" t="s">
        <v>10</v>
      </c>
      <c r="C13" s="50"/>
      <c r="D13" s="50"/>
      <c r="E13" s="50"/>
      <c r="F13" s="50"/>
      <c r="G13" s="50"/>
      <c r="I13" s="7" t="s">
        <v>32</v>
      </c>
    </row>
    <row r="14" spans="1:10" ht="24.95" customHeight="1" x14ac:dyDescent="0.3">
      <c r="A14" s="3"/>
      <c r="B14" s="15" t="s">
        <v>11</v>
      </c>
      <c r="C14" s="52">
        <f>IF(COUNTA(C6,C7,C8)&lt;3," - ",C12+C13)</f>
        <v>1049.2134190173022</v>
      </c>
      <c r="D14" s="52">
        <f t="shared" ref="D14:G14" si="2">IF(COUNTA(D6,D7,D8)&lt;3," - ",D12+D13)</f>
        <v>1199.1010503054883</v>
      </c>
      <c r="E14" s="52">
        <f t="shared" si="2"/>
        <v>1348.9886815936745</v>
      </c>
      <c r="F14" s="52" t="str">
        <f t="shared" si="2"/>
        <v xml:space="preserve"> - </v>
      </c>
      <c r="G14" s="52" t="str">
        <f t="shared" si="2"/>
        <v xml:space="preserve"> - </v>
      </c>
    </row>
    <row r="15" spans="1:10" ht="30" customHeight="1" x14ac:dyDescent="0.3">
      <c r="A15" s="3"/>
      <c r="B15" s="46"/>
      <c r="C15" s="45"/>
      <c r="D15" s="45"/>
      <c r="E15" s="45"/>
      <c r="F15" s="45"/>
      <c r="G15" s="45"/>
    </row>
    <row r="16" spans="1:10" ht="21.95" customHeight="1" thickBot="1" x14ac:dyDescent="0.35">
      <c r="A16" s="3"/>
      <c r="B16" s="17" t="s">
        <v>12</v>
      </c>
      <c r="C16" s="12"/>
      <c r="D16" s="12"/>
      <c r="E16" s="12"/>
      <c r="F16" s="12"/>
      <c r="G16" s="12"/>
    </row>
    <row r="17" spans="1:9" ht="21.95" customHeight="1" thickTop="1" x14ac:dyDescent="0.3">
      <c r="A17" s="3"/>
      <c r="B17" s="22" t="s">
        <v>13</v>
      </c>
      <c r="C17" s="42">
        <f>IF(COUNTA(C6,C7,C8)&lt;3," - ",NPER(C11,-C14,C6))</f>
        <v>360.00000000000011</v>
      </c>
      <c r="D17" s="42">
        <f t="shared" ref="D17:G17" si="3">IF(COUNTA(D6,D7,D8)&lt;3," - ",NPER(D11,-D14,D6))</f>
        <v>359.99999999999994</v>
      </c>
      <c r="E17" s="42">
        <f t="shared" si="3"/>
        <v>359.99999999999994</v>
      </c>
      <c r="F17" s="42" t="str">
        <f>IF(COUNTA(F6,F7,F8)&lt;3," - ",NPER(F11,-F14,F6))</f>
        <v xml:space="preserve"> - </v>
      </c>
      <c r="G17" s="42" t="str">
        <f t="shared" si="3"/>
        <v xml:space="preserve"> - </v>
      </c>
    </row>
    <row r="18" spans="1:9" ht="21.95" customHeight="1" x14ac:dyDescent="0.3">
      <c r="A18" s="3"/>
      <c r="B18" s="22" t="s">
        <v>14</v>
      </c>
      <c r="C18" s="43">
        <f>IF(COUNTA(C6,C7,C8)&lt;3," - ",C17/12)</f>
        <v>30.000000000000011</v>
      </c>
      <c r="D18" s="43">
        <f t="shared" ref="D18:G18" si="4">IF(COUNTA(D6,D7,D8)&lt;3," - ",D17/12)</f>
        <v>29.999999999999996</v>
      </c>
      <c r="E18" s="43">
        <f t="shared" si="4"/>
        <v>29.999999999999996</v>
      </c>
      <c r="F18" s="43" t="str">
        <f>IF(COUNTA(F6,F7,F8)&lt;3," - ",F17/12)</f>
        <v xml:space="preserve"> - </v>
      </c>
      <c r="G18" s="43" t="str">
        <f t="shared" si="4"/>
        <v xml:space="preserve"> - </v>
      </c>
    </row>
    <row r="19" spans="1:9" ht="21.95" customHeight="1" x14ac:dyDescent="0.3">
      <c r="A19" s="3"/>
      <c r="B19" s="22" t="s">
        <v>15</v>
      </c>
      <c r="C19" s="51">
        <f>IF(COUNTA(C6,C7,C8)&lt;3," - ",C17*C14)</f>
        <v>377716.83084622887</v>
      </c>
      <c r="D19" s="51">
        <f t="shared" ref="D19:G19" si="5">IF(COUNTA(D6,D7,D8)&lt;3," - ",D17*D14)</f>
        <v>431676.37810997572</v>
      </c>
      <c r="E19" s="51">
        <f t="shared" si="5"/>
        <v>485635.92537372274</v>
      </c>
      <c r="F19" s="51" t="str">
        <f>IF(COUNTA(F6,F7,F8)&lt;3," - ",F17*F14)</f>
        <v xml:space="preserve"> - </v>
      </c>
      <c r="G19" s="51" t="str">
        <f t="shared" si="5"/>
        <v xml:space="preserve"> - </v>
      </c>
    </row>
    <row r="20" spans="1:9" ht="24.95" customHeight="1" x14ac:dyDescent="0.3">
      <c r="A20" s="3"/>
      <c r="B20" s="15" t="s">
        <v>16</v>
      </c>
      <c r="C20" s="52">
        <f>IF(COUNTA(C6,C7,C8)&lt;3," - ",C19-C6)</f>
        <v>202716.83084622887</v>
      </c>
      <c r="D20" s="52">
        <f t="shared" ref="D20:G20" si="6">IF(COUNTA(D6,D7,D8)&lt;3," - ",D19-D6)</f>
        <v>231676.37810997572</v>
      </c>
      <c r="E20" s="52">
        <f t="shared" si="6"/>
        <v>260635.92537372274</v>
      </c>
      <c r="F20" s="52" t="str">
        <f>IF(COUNTA(F6,F7,F8)&lt;3," - ",F19-F6)</f>
        <v xml:space="preserve"> - </v>
      </c>
      <c r="G20" s="52" t="str">
        <f t="shared" si="6"/>
        <v xml:space="preserve"> - </v>
      </c>
      <c r="I20" s="4"/>
    </row>
    <row r="21" spans="1:9" ht="30" customHeight="1" x14ac:dyDescent="0.3">
      <c r="A21" s="3"/>
      <c r="B21" s="46"/>
      <c r="C21" s="45"/>
      <c r="D21" s="45"/>
      <c r="E21" s="45"/>
      <c r="F21" s="45"/>
      <c r="G21" s="45"/>
    </row>
    <row r="22" spans="1:9" ht="21.95" customHeight="1" x14ac:dyDescent="0.3">
      <c r="B22" s="18" t="s">
        <v>17</v>
      </c>
      <c r="C22" s="44">
        <v>5</v>
      </c>
      <c r="D22" s="44">
        <v>5</v>
      </c>
      <c r="E22" s="44">
        <v>5</v>
      </c>
      <c r="F22" s="44"/>
      <c r="G22" s="44"/>
      <c r="I22" s="7" t="s">
        <v>33</v>
      </c>
    </row>
    <row r="23" spans="1:9" ht="21.95" customHeight="1" x14ac:dyDescent="0.3">
      <c r="A23" s="3"/>
      <c r="B23" s="22" t="s">
        <v>18</v>
      </c>
      <c r="C23" s="50">
        <f>C6</f>
        <v>175000</v>
      </c>
      <c r="D23" s="50">
        <f t="shared" ref="D23:G23" si="7">D6</f>
        <v>200000</v>
      </c>
      <c r="E23" s="50">
        <f t="shared" si="7"/>
        <v>225000</v>
      </c>
      <c r="F23" s="50">
        <f t="shared" si="7"/>
        <v>0</v>
      </c>
      <c r="G23" s="50">
        <f t="shared" si="7"/>
        <v>0</v>
      </c>
      <c r="I23" s="7" t="s">
        <v>34</v>
      </c>
    </row>
    <row r="24" spans="1:9" ht="21.95" customHeight="1" x14ac:dyDescent="0.3">
      <c r="B24" s="23" t="s">
        <v>19</v>
      </c>
      <c r="C24" s="53">
        <f>IF(COUNTA(C6,C7,C8,C22)&lt;4," - ",-FV(C11,C22*12,-C14,C6))</f>
        <v>162845.12443993409</v>
      </c>
      <c r="D24" s="53">
        <f t="shared" ref="D24:G24" si="8">IF(COUNTA(D6,D7,D8,D22)&lt;4," - ",-FV(D11,D22*12,-D14,D6))</f>
        <v>186108.71364563896</v>
      </c>
      <c r="E24" s="53">
        <f t="shared" si="8"/>
        <v>209372.30285134388</v>
      </c>
      <c r="F24" s="53" t="str">
        <f t="shared" si="8"/>
        <v xml:space="preserve"> - </v>
      </c>
      <c r="G24" s="53" t="str">
        <f t="shared" si="8"/>
        <v xml:space="preserve"> - </v>
      </c>
    </row>
    <row r="25" spans="1:9" ht="24.95" customHeight="1" x14ac:dyDescent="0.3">
      <c r="B25" s="14" t="s">
        <v>20</v>
      </c>
      <c r="C25" s="54">
        <f>IF(COUNTA(C6,C7,C8,C22,C23)&lt;5," - ",C23-C24)</f>
        <v>12154.875560065906</v>
      </c>
      <c r="D25" s="54">
        <f t="shared" ref="D25:G25" si="9">IF(COUNTA(D6,D7,D8,D22,D23)&lt;5," - ",D23-D24)</f>
        <v>13891.286354361044</v>
      </c>
      <c r="E25" s="54">
        <f t="shared" si="9"/>
        <v>15627.697148656123</v>
      </c>
      <c r="F25" s="54" t="str">
        <f t="shared" si="9"/>
        <v xml:space="preserve"> - </v>
      </c>
      <c r="G25" s="54" t="str">
        <f t="shared" si="9"/>
        <v xml:space="preserve"> - </v>
      </c>
    </row>
    <row r="26" spans="1:9" x14ac:dyDescent="0.3">
      <c r="A26" s="16"/>
      <c r="B26" s="16"/>
      <c r="C26" s="16"/>
      <c r="D26" s="16"/>
    </row>
    <row r="27" spans="1:9" x14ac:dyDescent="0.3">
      <c r="A27" s="11" t="s">
        <v>0</v>
      </c>
    </row>
    <row r="28" spans="1:9" ht="12.75" x14ac:dyDescent="0.3">
      <c r="I28" s="4"/>
    </row>
  </sheetData>
  <mergeCells count="2">
    <mergeCell ref="D3:G3"/>
    <mergeCell ref="B1:G1"/>
  </mergeCells>
  <phoneticPr fontId="3" type="noConversion"/>
  <hyperlinks>
    <hyperlink ref="I2" r:id="rId1" xr:uid="{00000000-0004-0000-0000-000000000000}"/>
    <hyperlink ref="I3" r:id="rId2" xr:uid="{00000000-0004-0000-0000-000001000000}"/>
  </hyperlinks>
  <printOptions horizontalCentered="1"/>
  <pageMargins left="0.5" right="0.5" top="0.75" bottom="0.5" header="0.5" footer="0.25"/>
  <pageSetup paperSize="9" scale="91" fitToHeight="0" orientation="portrait" r:id="rId3"/>
  <headerFooter scaleWithDoc="0">
    <oddFooter>&amp;L&amp;"Arial,Regular"&amp;8https://www.vertex42.com/Calculators/mortgage-calculators.html&amp;R&amp;"Arial,Regular"&amp;8© 2008 Vertex42 LLC</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2"/>
  <sheetViews>
    <sheetView showGridLines="0" zoomScaleNormal="100" workbookViewId="0"/>
  </sheetViews>
  <sheetFormatPr defaultColWidth="9.140625" defaultRowHeight="12.75" x14ac:dyDescent="0.2"/>
  <cols>
    <col min="1" max="1" width="2.85546875" style="26" customWidth="1"/>
    <col min="2" max="2" width="87.140625" style="35" customWidth="1"/>
    <col min="3" max="16384" width="9.140625" style="26"/>
  </cols>
  <sheetData>
    <row r="1" spans="2:3" ht="46.5" customHeight="1" x14ac:dyDescent="0.2">
      <c r="B1" s="25"/>
    </row>
    <row r="2" spans="2:3" s="29" customFormat="1" ht="15.75" x14ac:dyDescent="0.3">
      <c r="B2" s="27" t="s">
        <v>35</v>
      </c>
      <c r="C2" s="27"/>
    </row>
    <row r="3" spans="2:3" s="28" customFormat="1" ht="13.5" customHeight="1" x14ac:dyDescent="0.3">
      <c r="B3" s="30" t="s">
        <v>36</v>
      </c>
      <c r="C3" s="30"/>
    </row>
    <row r="4" spans="2:3" x14ac:dyDescent="0.2">
      <c r="B4" s="25"/>
    </row>
    <row r="5" spans="2:3" s="32" customFormat="1" ht="26.25" x14ac:dyDescent="0.4">
      <c r="B5" s="31" t="s">
        <v>37</v>
      </c>
    </row>
    <row r="6" spans="2:3" ht="60" x14ac:dyDescent="0.2">
      <c r="B6" s="33" t="s">
        <v>38</v>
      </c>
    </row>
    <row r="7" spans="2:3" ht="15" x14ac:dyDescent="0.2">
      <c r="B7" s="34"/>
    </row>
    <row r="8" spans="2:3" s="32" customFormat="1" ht="26.25" x14ac:dyDescent="0.4">
      <c r="B8" s="31" t="s">
        <v>39</v>
      </c>
    </row>
    <row r="9" spans="2:3" ht="15" x14ac:dyDescent="0.2">
      <c r="B9" s="33" t="s">
        <v>40</v>
      </c>
    </row>
    <row r="10" spans="2:3" ht="15" x14ac:dyDescent="0.2">
      <c r="B10" s="37" t="s">
        <v>39</v>
      </c>
    </row>
    <row r="11" spans="2:3" ht="15" x14ac:dyDescent="0.2">
      <c r="B11" s="34"/>
    </row>
    <row r="12" spans="2:3" s="32" customFormat="1" ht="26.25" x14ac:dyDescent="0.4">
      <c r="B12" s="31" t="s">
        <v>41</v>
      </c>
    </row>
    <row r="13" spans="2:3" ht="15" x14ac:dyDescent="0.2">
      <c r="B13" s="33" t="s">
        <v>42</v>
      </c>
    </row>
    <row r="14" spans="2:3" ht="15" x14ac:dyDescent="0.2">
      <c r="B14" s="37" t="s">
        <v>41</v>
      </c>
    </row>
    <row r="15" spans="2:3" ht="15" x14ac:dyDescent="0.2">
      <c r="B15" s="34"/>
    </row>
    <row r="16" spans="2:3" ht="21" x14ac:dyDescent="0.2">
      <c r="B16" s="31" t="s">
        <v>43</v>
      </c>
    </row>
    <row r="17" spans="2:2" ht="60" x14ac:dyDescent="0.2">
      <c r="B17" s="33" t="s">
        <v>44</v>
      </c>
    </row>
    <row r="18" spans="2:2" ht="15" x14ac:dyDescent="0.2">
      <c r="B18" s="34"/>
    </row>
    <row r="19" spans="2:2" s="32" customFormat="1" ht="26.25" x14ac:dyDescent="0.4">
      <c r="B19" s="31" t="s">
        <v>45</v>
      </c>
    </row>
    <row r="20" spans="2:2" ht="60" x14ac:dyDescent="0.2">
      <c r="B20" s="33" t="s">
        <v>46</v>
      </c>
    </row>
    <row r="21" spans="2:2" ht="15" x14ac:dyDescent="0.2">
      <c r="B21" s="34"/>
    </row>
    <row r="22" spans="2:2" ht="75" x14ac:dyDescent="0.2">
      <c r="B22" s="33" t="s">
        <v>47</v>
      </c>
    </row>
  </sheetData>
  <hyperlinks>
    <hyperlink ref="B14" r:id="rId1" xr:uid="{00000000-0004-0000-0100-000000000000}"/>
    <hyperlink ref="B10" r:id="rId2" xr:uid="{00000000-0004-0000-0100-000001000000}"/>
    <hyperlink ref="B2" r:id="rId3" xr:uid="{00000000-0004-0000-0100-000002000000}"/>
    <hyperlink ref="B3" r:id="rId4" xr:uid="{00000000-0004-0000-0100-000003000000}"/>
  </hyperlinks>
  <pageMargins left="0.5" right="0.5" top="0.5" bottom="0.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MortgageCalculator</vt:lpstr>
      <vt:lpstr>About</vt:lpstr>
      <vt:lpstr>MortgageCalculator!Print_Area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2018-11-30T01:36:00Z</dcterms:created>
  <dcterms:modified xsi:type="dcterms:W3CDTF">2019-05-31T02:27:57Z</dcterms:modified>
</cp:coreProperties>
</file>

<file path=docProps/custom.xml><?xml version="1.0" encoding="utf-8"?>
<Properties xmlns="http://schemas.openxmlformats.org/officeDocument/2006/custom-properties" xmlns:vt="http://schemas.openxmlformats.org/officeDocument/2006/docPropsVTypes"/>
</file>