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1"/>
  <workbookPr/>
  <mc:AlternateContent xmlns:mc="http://schemas.openxmlformats.org/markup-compatibility/2006">
    <mc:Choice Requires="x15">
      <x15ac:absPath xmlns:x15ac="http://schemas.microsoft.com/office/spreadsheetml/2010/11/ac" url="C:\Users\admin\Desktop\el-GR\"/>
    </mc:Choice>
  </mc:AlternateContent>
  <bookViews>
    <workbookView xWindow="0" yWindow="0" windowWidth="21600" windowHeight="8325" xr2:uid="{00000000-000D-0000-FFFF-FFFF00000000}"/>
  </bookViews>
  <sheets>
    <sheet name="ΕΝΑΡΞΗ" sheetId="2" r:id="rId1"/>
    <sheet name="ΠΡΟΣΩΠΙΚΟΣ ΜΗΝ. ΠΡΟΫΠΟΛΟΓΙΣΜΟΣ"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6" i="1"/>
  <c r="J61" i="1"/>
  <c r="J59" i="1"/>
  <c r="J53" i="1"/>
  <c r="J54" i="1"/>
  <c r="J55" i="1"/>
  <c r="J56" i="1"/>
  <c r="J47" i="1"/>
  <c r="J48" i="1"/>
  <c r="J49" i="1"/>
  <c r="J41" i="1"/>
  <c r="J42" i="1"/>
  <c r="J43" i="1"/>
  <c r="J34" i="1"/>
  <c r="J35" i="1"/>
  <c r="J38" i="1" s="1"/>
  <c r="J36" i="1"/>
  <c r="J37" i="1"/>
  <c r="J25" i="1"/>
  <c r="J26" i="1"/>
  <c r="J27" i="1"/>
  <c r="J28" i="1"/>
  <c r="J29" i="1"/>
  <c r="J30" i="1"/>
  <c r="J13" i="1"/>
  <c r="J14" i="1"/>
  <c r="J15" i="1"/>
  <c r="J16" i="1"/>
  <c r="J17" i="1"/>
  <c r="J18" i="1"/>
  <c r="J19" i="1"/>
  <c r="J20" i="1"/>
  <c r="J21" i="1"/>
  <c r="E57" i="1"/>
  <c r="E58" i="1"/>
  <c r="E59" i="1"/>
  <c r="E60" i="1"/>
  <c r="E61" i="1"/>
  <c r="E62" i="1"/>
  <c r="E63" i="1"/>
  <c r="E49" i="1"/>
  <c r="E50" i="1"/>
  <c r="E51" i="1"/>
  <c r="E52" i="1"/>
  <c r="E53" i="1"/>
  <c r="E43" i="1"/>
  <c r="E44" i="1"/>
  <c r="E45" i="1"/>
  <c r="E36" i="1"/>
  <c r="E37" i="1"/>
  <c r="E38" i="1"/>
  <c r="E39" i="1"/>
  <c r="E26" i="1"/>
  <c r="E27" i="1"/>
  <c r="E28" i="1"/>
  <c r="E29" i="1"/>
  <c r="E30" i="1"/>
  <c r="E31" i="1"/>
  <c r="E32" i="1"/>
  <c r="E13" i="1"/>
  <c r="E14" i="1"/>
  <c r="E15" i="1"/>
  <c r="E16" i="1"/>
  <c r="E17" i="1"/>
  <c r="E18" i="1"/>
  <c r="E19" i="1"/>
  <c r="E20" i="1"/>
  <c r="E21" i="1"/>
  <c r="E22" i="1"/>
  <c r="J31" i="1" l="1"/>
  <c r="J6" i="1"/>
  <c r="J4" i="1"/>
  <c r="J8" i="1" s="1"/>
  <c r="E46" i="1"/>
  <c r="E23" i="1"/>
  <c r="E64" i="1"/>
  <c r="J44" i="1"/>
  <c r="J63" i="1"/>
  <c r="E40" i="1"/>
  <c r="E54" i="1"/>
  <c r="J50" i="1"/>
  <c r="J57" i="1"/>
  <c r="E33" i="1"/>
  <c r="J22" i="1"/>
</calcChain>
</file>

<file path=xl/sharedStrings.xml><?xml version="1.0" encoding="utf-8"?>
<sst xmlns="http://schemas.openxmlformats.org/spreadsheetml/2006/main" count="159" uniqueCount="97">
  <si>
    <t>ΠΛΗΡΟΦΟΡΙΕΣ ΓΙΑ ΑΥΤΟ ΤΟ ΠΡΟΤΥΠΟ</t>
  </si>
  <si>
    <t>Εισαγάγετε τα έξοδα που προκύπτουν σε διάφορες κατηγορίες στους αντίστοιχους πίνακες.</t>
  </si>
  <si>
    <t>Το προβλεπόμενο υπόλοιπο, το πραγματικό υπόλοιπο και η διαφορά υπολογίζονται αυτόματα.</t>
  </si>
  <si>
    <t>Σημείωση: </t>
  </si>
  <si>
    <t>Για να μάθετε περισσότερα για τους πίνακες στο φύλλο εργασίας, πατήστε το πλήκτρο SHIFT και, στη συνέχεια, F10 μέσα σε έναν πίνακα, επιλέξτε "ΠΙΝΑΚΑΣ" και, στη συνέχεια, επιλέξτε "ΕΝΑΛΛΑΚΤΙΚΟ ΚΕΙΜΕΝΟ".</t>
  </si>
  <si>
    <t>Ο τίτλος αυτού του φύλλου εργασίας βρίσκεται στο κελί στα δεξιά. Η επόμενη οδηγία βρίσκεται στο κελί A4.</t>
  </si>
  <si>
    <t>Το προβλεπόμενο υπόλοιπο υπολογίζεται αυτόματα στο κελί J4, το πραγματικό υπόλοιπο στο J6 και η διαφορά στο J8. Η επόμενη οδηγία βρίσκεται στο κελί A8.</t>
  </si>
  <si>
    <t>Η ετικέτα του πραγματικού μηνιαίου εισοδήματος βρίσκεται στο κελί στα δεξιά. Εισαγάγετε το εισόδημα 1 στο κελί E8 και το επιπλέον εισόδημα στο E9 για να υπολογιστεί το συνολικό μηνιαίο εισόδημα στο E10. Η επόμενη οδηγία βρίσκεται στο κελί A12.</t>
  </si>
  <si>
    <t>Τα συνολικά προβλεπόμενα έξοδα υπολογίζονται αυτόματα στο κελί J59, τα συνολικά πραγματικά έξοδα στο J61 και η συνολική διαφορά στο J63.</t>
  </si>
  <si>
    <t>ΠΡΟΣΩΠΙΚΟΣ ΜΗΝ. ΠΡΟΫΠΟΛΟΓΙΣΜΟΣ</t>
  </si>
  <si>
    <t>ΠΡΟΒΛΕΠΟΜΕΝΟ ΜΗΝΑΙΟ ΕΙΣΟΔΗΜΑ</t>
  </si>
  <si>
    <t>ΠΡΑΓΜΑΤΙΚΟ ΜΗΝΑΙΟ ΕΙΣΟΔΗΜΑ</t>
  </si>
  <si>
    <t>ΣΤΕΓΑΣΗ</t>
  </si>
  <si>
    <t>Στεγαστικό ή ενοίκιο</t>
  </si>
  <si>
    <t>Τηλέφωνο</t>
  </si>
  <si>
    <t>Ηλεκτρικό</t>
  </si>
  <si>
    <t>Αέριο</t>
  </si>
  <si>
    <t>Ύδρευση και αποχέτευση</t>
  </si>
  <si>
    <t>Συνδρομητική τηλεόραση</t>
  </si>
  <si>
    <t>Αποκομιδή σκουπιδιών</t>
  </si>
  <si>
    <t>Συντήρηση ή επισκευές</t>
  </si>
  <si>
    <t>Προμήθειες</t>
  </si>
  <si>
    <t>Άλλο</t>
  </si>
  <si>
    <t>Μερικό άθροισμα</t>
  </si>
  <si>
    <t>ΜΕΤΑΚΙΝΗΣΕΙΣ</t>
  </si>
  <si>
    <t>Δόση οχήματος</t>
  </si>
  <si>
    <t>Ναύλα λεωφορείου/ταξί</t>
  </si>
  <si>
    <t>Ασφάλεια</t>
  </si>
  <si>
    <t>Τέλη κυκλοφορίας</t>
  </si>
  <si>
    <t>Καύσιμα</t>
  </si>
  <si>
    <t>Συντήρηση</t>
  </si>
  <si>
    <t>ΑΣΦΑΛΕΙΑ</t>
  </si>
  <si>
    <t>Σπιτιού</t>
  </si>
  <si>
    <t>Υγείας</t>
  </si>
  <si>
    <t>Ζωής</t>
  </si>
  <si>
    <t>ΦΑΓΗΤΟ</t>
  </si>
  <si>
    <t>Ψώνια</t>
  </si>
  <si>
    <t>Εστιατόρια</t>
  </si>
  <si>
    <t>ΚΑΤΟΙΚΙΔΙΑ</t>
  </si>
  <si>
    <t>Φαγητό</t>
  </si>
  <si>
    <t>Ιατρικά</t>
  </si>
  <si>
    <t>Περιποίηση</t>
  </si>
  <si>
    <t>Παιχνίδια</t>
  </si>
  <si>
    <t>ΠΡΟΣΩΠΙΚΗ ΦΡΟΝΤΙΔΑ</t>
  </si>
  <si>
    <t>Κομμωτήριο</t>
  </si>
  <si>
    <t>Ρούχα</t>
  </si>
  <si>
    <t>Στεγνοκαθαριστήριο</t>
  </si>
  <si>
    <t>Γυμναστήριο</t>
  </si>
  <si>
    <t>Συμμετοχή σε οργανώσεις</t>
  </si>
  <si>
    <t>Εισόδημα 1</t>
  </si>
  <si>
    <t>Επιπλέον εισόδημα</t>
  </si>
  <si>
    <t>Συνολικό μηνιαίο εισόδημα</t>
  </si>
  <si>
    <t>Προβλεπόμενα έξοδα</t>
  </si>
  <si>
    <t>Πραγματικά έξοδα</t>
  </si>
  <si>
    <t>Διαφορά</t>
  </si>
  <si>
    <t>ΠΡΟΒΛΕΠΟΜΕΝΟ ΥΠΟΛΟΙΠΟ 
(Προβλεπόμενο εισόδημα μείον έξοδα)</t>
  </si>
  <si>
    <t>ΠΡΑΓΜΑΤΙΚΟ ΥΠΟΛΟΙΠΟ 
(Πραγματικό εισόδημα μείον έξοδα)</t>
  </si>
  <si>
    <t>ΔΙΑΦΟΡΑ 
(Πραγματικό μείον προβλεπόμενο)</t>
  </si>
  <si>
    <t>ΔΙΑΣΚΕΔΑΣΗ</t>
  </si>
  <si>
    <t>Βίντεο/DVD</t>
  </si>
  <si>
    <t>CD</t>
  </si>
  <si>
    <t>Ταινίες</t>
  </si>
  <si>
    <t>Συναυλίες</t>
  </si>
  <si>
    <t>Αθλητικές εκδηλώσεις</t>
  </si>
  <si>
    <t>Θέατρο</t>
  </si>
  <si>
    <t>ΔΑΝΕΙΑ</t>
  </si>
  <si>
    <t>Προσωπικό</t>
  </si>
  <si>
    <t>Φοιτητικό</t>
  </si>
  <si>
    <t>Πιστωτική κάρτα</t>
  </si>
  <si>
    <t>ΦΟΡΟΙ</t>
  </si>
  <si>
    <t>Εθνικοί</t>
  </si>
  <si>
    <t>Περιφερειακοί</t>
  </si>
  <si>
    <t>Δημοτικοί</t>
  </si>
  <si>
    <t>ΑΠΟΤΑΜΙΕΥΣΕΙΣ Ή ΕΠΕΝΔΥΣΕΙΣ</t>
  </si>
  <si>
    <t>Λογαριασμός συνταξιοδότησης</t>
  </si>
  <si>
    <t>Επενδυτικός λογαριασμός</t>
  </si>
  <si>
    <t>ΔΩΡΑ ΚΑΙ ΔΩΡΕΕΣ</t>
  </si>
  <si>
    <t>Φιλανθρωπική οργάνωση 1</t>
  </si>
  <si>
    <t>Φιλανθρωπική οργάνωση 2</t>
  </si>
  <si>
    <t>Φιλανθρωπική οργάνωση 3</t>
  </si>
  <si>
    <t>ΝΟΜΙΚΑ</t>
  </si>
  <si>
    <t>Δικηγόρος</t>
  </si>
  <si>
    <t>Διατροφή</t>
  </si>
  <si>
    <t>Πληρωμές με επίσχεση ή δικαστική απόφαση</t>
  </si>
  <si>
    <t>ΣΥΝΟΛΙΚΑ ΠΡΟΒΛΕΠΟΜΕΝΑ ΕΞΟΔΑ</t>
  </si>
  <si>
    <t>ΣΥΝΟΛΙΚΑ ΠΡΑΓΜΑΤΙΚΑ ΕΞΟΔΑ</t>
  </si>
  <si>
    <t>ΣΥΝΟΛΙΚΗ ΔΙΑΦΟΡΑ</t>
  </si>
  <si>
    <t>Στη στήλη A στο φύλλο εργασίας "ΠΡΟΣΩΠΙΚΟΣ ΜΗΝ. ΠΡΟΫΠΟΛΟΓΙΣΜΟΣ"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</si>
  <si>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Χρησιμοποιήστε αυτό το φύλλο εργασίας "προσωπικοσ μην. προϋπολογισμοσ" για να παρακολουθείτε το προβλεπόμενο και το πραγματικό μηνιαίο εισόδημα, καθώς και τα προβλεπόμενα και τα πραγματικά έξοδα.</t>
  </si>
  <si>
    <t>Δημιουργήστε έναν προσωπικοσ μην. προϋπολογισμοσ σε αυτό το φύλλο εργασίας. Σε διάφορα κελιά σε αυτή τη στήλη βρίσκονται χρήσιμες οδηγίες για τον τρόπο χρήσης αυτού του φύλλου εργασίας. Πατήστε το κάτω βέλος για να ξεκινήσετε.</t>
  </si>
  <si>
    <t>Η ετικέτα του προβλεπομενο μηναιο εισοδημα βρίσκεται στο κελί στα δεξιά. Εισαγάγετε το εισόδημα 1 στο κελί E4 και το επιπλέον εισόδημα στο E5 για να υπολογιστεί το συνολικό μηνιαίο εισόδημα στο E6. Η επόμενη οδηγία βρίσκεται στο κελί A6.</t>
  </si>
  <si>
    <t>Εισαγάγετε λεπτομέρειες στον πίνακα στέγαση που ξεκινά στο κελί στα δεξιά και στον πίνακα διασκέδαση που ξεκινά στο κελί G12. Η επόμενη οδηγία βρίσκεται στο κελί A25.</t>
  </si>
  <si>
    <t>Εισαγάγετε λεπτομέρειες στον πίνακα μετακινήσεις που ξεκινά στο κελί στα δεξιά και στον πίνακα δάνεια που ξεκινά στο κελί G24. Η επόμενη οδηγία βρίσκεται στο κελί A35.</t>
  </si>
  <si>
    <t>Εισαγάγετε λεπτομέρειες στον πίνακα ασφάλεια που ξεκινά στο κελί στα δεξιά και στον πίνακα φόροι που ξεκινά στο κελί G33. Η επόμενη οδηγία βρίσκεται στο κελί A42.</t>
  </si>
  <si>
    <t>Εισαγάγετε λεπτομέρειες στον πίνακα φαγητό που ξεκινά στο κελί στα δεξιά και στον πίνακα αποταμιεύσεις που ξεκινά στο κελί G40. Η επόμενη οδηγία βρίσκεται στο κελί A48.</t>
  </si>
  <si>
    <t>Εισαγάγετε λεπτομέρειες στον πίνακα κατοικίδια που ξεκινά στο κελί στα δεξιά και στον πίνακα δώρα που ξεκινά στο κελί G46. Η επόμενη οδηγία βρίσκεται στο κελί A56.</t>
  </si>
  <si>
    <t>Εισαγάγετε λεπτομέρειες στον πίνακα προσωπική φροντίδα που ξεκινά στο κελί στα δεξιά και στον πίνακα νομικά εξόδων που ξεκινά στο κελί G52. Η επόμενη οδηγία βρίσκεται στο κελί A59.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</si>
</sst>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27" x14ac:knownFonts="1">
    <font>
      <sz val="10"/>
      <color theme="1" tint="0.24994659260841701"/>
      <name val="Calibri"/>
      <family val="2"/>
      <scheme val="minor"/>
    </font>
    <font>
      <sz val="11"/>
      <color theme="1"/>
      <name val="Calibri"/>
      <family val="2"/>
      <scheme val="minor"/>
    </font>
    <font>
      <sz val="11"/>
      <color theme="1"/>
      <name val="Calibri"/>
      <family val="2"/>
      <scheme val="minor"/>
    </font>
    <font>
      <sz val="10"/>
      <color theme="1" tint="0.24994659260841701"/>
      <name val="Century Gothic"/>
      <family val="2"/>
      <scheme val="major"/>
    </font>
    <font>
      <b/>
      <sz val="10"/>
      <color theme="1" tint="0.24994659260841701"/>
      <name val="Century Gothic"/>
      <family val="2"/>
      <scheme val="major"/>
    </font>
    <font>
      <sz val="11"/>
      <color theme="0"/>
      <name val="Calibri"/>
      <family val="2"/>
      <scheme val="minor"/>
    </font>
    <font>
      <sz val="11"/>
      <color theme="1" tint="0.24994659260841701"/>
      <name val="Calibri"/>
      <family val="2"/>
      <scheme val="minor"/>
    </font>
    <font>
      <b/>
      <sz val="11"/>
      <color theme="1" tint="0.24994659260841701"/>
      <name val="Calibri"/>
      <family val="2"/>
      <scheme val="minor"/>
    </font>
    <font>
      <b/>
      <sz val="16"/>
      <color theme="1" tint="0.24994659260841701"/>
      <name val="Century Gothic"/>
      <family val="2"/>
      <scheme val="major"/>
    </font>
    <font>
      <sz val="10"/>
      <color theme="0"/>
      <name val="Calibri"/>
      <family val="2"/>
      <scheme val="minor"/>
    </font>
    <font>
      <sz val="10"/>
      <color theme="1" tint="0.2499465926084170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22"/>
      <color theme="3" tint="0.24994659260841701"/>
      <name val="Tahoma"/>
      <family val="2"/>
    </font>
    <font>
      <sz val="10"/>
      <color theme="1" tint="0.24994659260841701"/>
      <name val="Tahoma"/>
      <family val="2"/>
    </font>
    <font>
      <b/>
      <sz val="10"/>
      <color theme="1" tint="0.24994659260841701"/>
      <name val="Tahoma"/>
      <family val="2"/>
    </font>
    <font>
      <sz val="18"/>
      <color theme="3"/>
      <name val="Tahoma"/>
      <family val="2"/>
    </font>
  </fonts>
  <fills count="35">
    <fill>
      <patternFill patternType="none"/>
    </fill>
    <fill>
      <patternFill patternType="gray125"/>
    </fill>
    <fill>
      <patternFill patternType="solid">
        <fgColor theme="0" tint="-0.14996795556505021"/>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3" fillId="0" borderId="7" applyNumberFormat="0" applyFill="0" applyAlignment="0" applyProtection="0"/>
    <xf numFmtId="0" fontId="24" fillId="0" borderId="8" applyNumberFormat="0" applyFill="0" applyBorder="0" applyAlignment="0" applyProtection="0"/>
    <xf numFmtId="0" fontId="25" fillId="0" borderId="9" applyNumberForma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10" applyNumberFormat="0" applyAlignment="0" applyProtection="0"/>
    <xf numFmtId="0" fontId="16" fillId="8" borderId="11" applyNumberFormat="0" applyAlignment="0" applyProtection="0"/>
    <xf numFmtId="0" fontId="17" fillId="8" borderId="10" applyNumberFormat="0" applyAlignment="0" applyProtection="0"/>
    <xf numFmtId="0" fontId="18" fillId="0" borderId="12" applyNumberFormat="0" applyFill="0" applyAlignment="0" applyProtection="0"/>
    <xf numFmtId="0" fontId="19" fillId="9" borderId="13" applyNumberFormat="0" applyAlignment="0" applyProtection="0"/>
    <xf numFmtId="0" fontId="20" fillId="0" borderId="0" applyNumberFormat="0" applyFill="0" applyBorder="0" applyAlignment="0" applyProtection="0"/>
    <xf numFmtId="0" fontId="10" fillId="10" borderId="14" applyNumberFormat="0" applyFont="0" applyAlignment="0" applyProtection="0"/>
    <xf numFmtId="0" fontId="21" fillId="0" borderId="0" applyNumberFormat="0" applyFill="0" applyBorder="0" applyAlignment="0" applyProtection="0"/>
    <xf numFmtId="0" fontId="22" fillId="0" borderId="15"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6">
    <xf numFmtId="0" fontId="0" fillId="0" borderId="0" xfId="0"/>
    <xf numFmtId="0" fontId="23" fillId="0" borderId="7" xfId="1"/>
    <xf numFmtId="0" fontId="2" fillId="0" borderId="0" xfId="0" applyFont="1"/>
    <xf numFmtId="0" fontId="3" fillId="0" borderId="0" xfId="0" applyFont="1"/>
    <xf numFmtId="0" fontId="0" fillId="0" borderId="0" xfId="0" applyFont="1" applyFill="1" applyBorder="1"/>
    <xf numFmtId="0" fontId="6" fillId="0" borderId="0" xfId="0" applyFont="1" applyAlignment="1">
      <alignment vertical="center" wrapText="1"/>
    </xf>
    <xf numFmtId="0" fontId="7" fillId="0" borderId="0" xfId="0" applyFont="1" applyAlignment="1">
      <alignment vertical="center" wrapText="1"/>
    </xf>
    <xf numFmtId="0" fontId="5" fillId="0" borderId="0" xfId="0" applyFont="1"/>
    <xf numFmtId="0" fontId="9" fillId="0" borderId="0" xfId="0" applyFont="1"/>
    <xf numFmtId="0" fontId="8" fillId="3" borderId="0" xfId="2" applyFont="1" applyFill="1" applyBorder="1" applyAlignment="1">
      <alignment horizontal="center" vertical="center"/>
    </xf>
    <xf numFmtId="0" fontId="0" fillId="0" borderId="0" xfId="0" applyAlignment="1">
      <alignment vertical="center"/>
    </xf>
    <xf numFmtId="166" fontId="0" fillId="0" borderId="0" xfId="0" applyNumberFormat="1" applyFont="1" applyFill="1" applyBorder="1"/>
    <xf numFmtId="166" fontId="0" fillId="0" borderId="0" xfId="0" applyNumberFormat="1"/>
    <xf numFmtId="8" fontId="3" fillId="0" borderId="2" xfId="0" applyNumberFormat="1" applyFont="1" applyFill="1" applyBorder="1"/>
    <xf numFmtId="8" fontId="3" fillId="0" borderId="3" xfId="0" applyNumberFormat="1" applyFont="1" applyFill="1" applyBorder="1"/>
    <xf numFmtId="8" fontId="4" fillId="2" borderId="4" xfId="0" applyNumberFormat="1" applyFont="1" applyFill="1" applyBorder="1"/>
    <xf numFmtId="0" fontId="0" fillId="0" borderId="0" xfId="0" applyAlignment="1">
      <alignment horizontal="center"/>
    </xf>
    <xf numFmtId="0" fontId="25" fillId="0" borderId="1" xfId="3" applyBorder="1" applyAlignment="1">
      <alignment horizontal="left" vertical="center"/>
    </xf>
    <xf numFmtId="8" fontId="4" fillId="2" borderId="1" xfId="0" applyNumberFormat="1" applyFont="1" applyFill="1" applyBorder="1" applyAlignment="1">
      <alignment vertical="center"/>
    </xf>
    <xf numFmtId="0" fontId="24" fillId="0" borderId="5" xfId="2" applyBorder="1" applyAlignment="1">
      <alignment vertical="center"/>
    </xf>
    <xf numFmtId="0" fontId="24" fillId="0" borderId="6" xfId="2" applyBorder="1" applyAlignment="1">
      <alignment vertical="center"/>
    </xf>
    <xf numFmtId="0" fontId="24" fillId="0" borderId="2" xfId="2" applyBorder="1" applyAlignment="1">
      <alignment vertical="center" wrapText="1"/>
    </xf>
    <xf numFmtId="0" fontId="24" fillId="0" borderId="3" xfId="2" applyBorder="1" applyAlignment="1">
      <alignment vertical="center" wrapText="1"/>
    </xf>
    <xf numFmtId="0" fontId="24" fillId="0" borderId="4" xfId="2" applyBorder="1" applyAlignment="1">
      <alignment vertical="center" wrapText="1"/>
    </xf>
    <xf numFmtId="0" fontId="24" fillId="0" borderId="1" xfId="2" applyBorder="1" applyAlignment="1">
      <alignment horizontal="left" vertical="center" wrapText="1"/>
    </xf>
    <xf numFmtId="0" fontId="24" fillId="0" borderId="1" xfId="2" applyBorder="1" applyAlignment="1">
      <alignment horizontal="left" vertical="center"/>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4" builtinId="20" customBuiltin="1"/>
    <cellStyle name="Έλεγχος κελιού" xfId="18"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5" builtinId="21" customBuiltin="1"/>
    <cellStyle name="Επεξηγηματικό κείμενο" xfId="21" builtinId="53" customBuiltin="1"/>
    <cellStyle name="Επικεφαλίδα 1" xfId="1" builtinId="16" customBuiltin="1"/>
    <cellStyle name="Επικεφαλίδα 2" xfId="2" builtinId="17" customBuiltin="1"/>
    <cellStyle name="Επικεφαλίδα 3" xfId="3" builtinId="18" customBuiltin="1"/>
    <cellStyle name="Επικεφαλίδα 4" xfId="10" builtinId="19" customBuiltin="1"/>
    <cellStyle name="Κακό" xfId="12" builtinId="27" customBuiltin="1"/>
    <cellStyle name="Καλό" xfId="11" builtinId="26" customBuiltin="1"/>
    <cellStyle name="Κανονικό" xfId="0" builtinId="0" customBuiltin="1"/>
    <cellStyle name="Κόμμα" xfId="4" builtinId="3" customBuiltin="1"/>
    <cellStyle name="Κόμμα [0]" xfId="5" builtinId="6" customBuiltin="1"/>
    <cellStyle name="Νόμισμα [0]" xfId="7" builtinId="7" customBuiltin="1"/>
    <cellStyle name="Νομισματική μονάδα" xfId="6" builtinId="4" customBuiltin="1"/>
    <cellStyle name="Ουδέτερο" xfId="13" builtinId="28" customBuiltin="1"/>
    <cellStyle name="Ποσοστό" xfId="8" builtinId="5" customBuiltin="1"/>
    <cellStyle name="Προειδοποιητικό κείμενο" xfId="19" builtinId="11" customBuiltin="1"/>
    <cellStyle name="Σημείωση" xfId="20" builtinId="10" customBuiltin="1"/>
    <cellStyle name="Συνδεδεμένο κελί" xfId="17" builtinId="24" customBuiltin="1"/>
    <cellStyle name="Σύνολο" xfId="22" builtinId="25" customBuiltin="1"/>
    <cellStyle name="Τίτλος" xfId="9" builtinId="15" customBuiltin="1"/>
    <cellStyle name="Υπολογισμός" xfId="16" builtinId="22" customBuiltin="1"/>
  </cellStyles>
  <dxfs count="79">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Personal monthly budget" pivot="0" count="7" xr9:uid="{DF2684C2-C435-47FA-9646-E632C3AE8948}">
      <tableStyleElement type="wholeTable" dxfId="78"/>
      <tableStyleElement type="headerRow" dxfId="77"/>
      <tableStyleElement type="totalRow" dxfId="76"/>
      <tableStyleElement type="firstColumn" dxfId="75"/>
      <tableStyleElement type="lastColumn" dxfId="74"/>
      <tableStyleElement type="firstRowStripe" dxfId="73"/>
      <tableStyleElement type="firstColumnStripe"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Στέγαση" displayName="Στέγαση" ref="B12:E23" totalsRowCount="1">
  <autoFilter ref="B12:E22" xr:uid="{00000000-0009-0000-0100-000001000000}">
    <filterColumn colId="0" hiddenButton="1"/>
    <filterColumn colId="1" hiddenButton="1"/>
    <filterColumn colId="2" hiddenButton="1"/>
    <filterColumn colId="3" hiddenButton="1"/>
  </autoFilter>
  <tableColumns count="4">
    <tableColumn id="1" xr3:uid="{00000000-0010-0000-0000-000001000000}" name="ΣΤΕΓΑΣΗ" totalsRowLabel="Μερικό άθροισμα"/>
    <tableColumn id="2" xr3:uid="{00000000-0010-0000-0000-000002000000}" name="Προβλεπόμενα έξοδα" dataDxfId="71" totalsRowDxfId="70"/>
    <tableColumn id="3" xr3:uid="{00000000-0010-0000-0000-000003000000}" name="Πραγματικά έξοδα" dataDxfId="69" totalsRowDxfId="68"/>
    <tableColumn id="4" xr3:uid="{00000000-0010-0000-0000-000004000000}" name="Διαφορά" totalsRowFunction="sum" dataDxfId="67" totalsRowDxfId="66">
      <calculatedColumnFormula>Στέγαση[[#This Row],[Προβλεπόμενα έξοδα]]-Στέγαση[[#This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στέγασης σε αυτόν τον πίνακα. Η διαφορά υπολογίζεται αυτόματα"/>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Κατοικίδια" displayName="Κατοικίδια" ref="B48:E54" totalsRowCount="1">
  <autoFilter ref="B48:E53" xr:uid="{00000000-0009-0000-0100-00000A000000}">
    <filterColumn colId="0" hiddenButton="1"/>
    <filterColumn colId="1" hiddenButton="1"/>
    <filterColumn colId="2" hiddenButton="1"/>
    <filterColumn colId="3" hiddenButton="1"/>
  </autoFilter>
  <tableColumns count="4">
    <tableColumn id="1" xr3:uid="{00000000-0010-0000-0900-000001000000}" name="ΚΑΤΟΙΚΙΔΙΑ" totalsRowLabel="Μερικό άθροισμα"/>
    <tableColumn id="2" xr3:uid="{00000000-0010-0000-0900-000002000000}" name="Προβλεπόμενα έξοδα" dataDxfId="17" totalsRowDxfId="16"/>
    <tableColumn id="3" xr3:uid="{00000000-0010-0000-0900-000003000000}" name="Πραγματικά έξοδα" dataDxfId="15" totalsRowDxfId="14"/>
    <tableColumn id="4" xr3:uid="{00000000-0010-0000-0900-000004000000}" name="Διαφορά" totalsRowFunction="sum" dataDxfId="13" totalsRowDxfId="12">
      <calculatedColumnFormula>Κατοικίδια[[#This Row],[Προβλεπόμενα έξοδα]]-Κατοικίδια[[#This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κατοικίδιων σε αυτόν τον πίνακα. Η διαφορά υπολογίζεται αυτόματα"/>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Νομικά" displayName="Νομικά" ref="G52:J57" totalsRowCount="1">
  <autoFilter ref="G52:J56" xr:uid="{00000000-0009-0000-0100-00000B000000}">
    <filterColumn colId="0" hiddenButton="1"/>
    <filterColumn colId="1" hiddenButton="1"/>
    <filterColumn colId="2" hiddenButton="1"/>
    <filterColumn colId="3" hiddenButton="1"/>
  </autoFilter>
  <tableColumns count="4">
    <tableColumn id="1" xr3:uid="{00000000-0010-0000-0A00-000001000000}" name="ΝΟΜΙΚΑ" totalsRowLabel="Μερικό άθροισμα"/>
    <tableColumn id="2" xr3:uid="{00000000-0010-0000-0A00-000002000000}" name="Προβλεπόμενα έξοδα" dataDxfId="11" totalsRowDxfId="10"/>
    <tableColumn id="3" xr3:uid="{00000000-0010-0000-0A00-000003000000}" name="Πραγματικά έξοδα" dataDxfId="9" totalsRowDxfId="8"/>
    <tableColumn id="4" xr3:uid="{00000000-0010-0000-0A00-000004000000}" name="Διαφορά" totalsRowFunction="sum" dataDxfId="7" totalsRowDxfId="6">
      <calculatedColumnFormula>Νομικά[[#This Row],[Προβλεπόμενα έξοδα]]-Νομικά[[#This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νομικά έξοδα σε αυτόν τον πίνακα. Η διαφορά υπολογίζεται αυτόματα"/>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ΠροσωπικήΦροντίδα" displayName="ΠροσωπικήΦροντίδα" ref="B56:E64" totalsRowCount="1">
  <autoFilter ref="B56:E63" xr:uid="{00000000-0009-0000-0100-00000C000000}">
    <filterColumn colId="0" hiddenButton="1"/>
    <filterColumn colId="1" hiddenButton="1"/>
    <filterColumn colId="2" hiddenButton="1"/>
    <filterColumn colId="3" hiddenButton="1"/>
  </autoFilter>
  <tableColumns count="4">
    <tableColumn id="1" xr3:uid="{00000000-0010-0000-0B00-000001000000}" name="ΠΡΟΣΩΠΙΚΗ ΦΡΟΝΤΙΔΑ" totalsRowLabel="Μερικό άθροισμα"/>
    <tableColumn id="2" xr3:uid="{00000000-0010-0000-0B00-000002000000}" name="Προβλεπόμενα έξοδα" dataDxfId="5" totalsRowDxfId="4"/>
    <tableColumn id="3" xr3:uid="{00000000-0010-0000-0B00-000003000000}" name="Πραγματικά έξοδα" dataDxfId="3" totalsRowDxfId="2"/>
    <tableColumn id="4" xr3:uid="{00000000-0010-0000-0B00-000004000000}" name="Διαφορά" totalsRowFunction="sum" dataDxfId="1" totalsRowDxfId="0">
      <calculatedColumnFormula>ΠροσωπικήΦροντίδα[[#This Row],[Προβλεπόμενα έξοδα]]-ΠροσωπικήΦροντίδα[[#This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προσωπικής φροντίδας σε αυτόν τον πίνακα. Η διαφορά υπολογίζεται αυτόματ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Διασκέδαση" displayName="Διασκέδαση" ref="G12:J22" totalsRowCount="1">
  <autoFilter ref="G12:J21" xr:uid="{00000000-0009-0000-0100-000002000000}">
    <filterColumn colId="0" hiddenButton="1"/>
    <filterColumn colId="1" hiddenButton="1"/>
    <filterColumn colId="2" hiddenButton="1"/>
    <filterColumn colId="3" hiddenButton="1"/>
  </autoFilter>
  <tableColumns count="4">
    <tableColumn id="1" xr3:uid="{00000000-0010-0000-0100-000001000000}" name="ΔΙΑΣΚΕΔΑΣΗ" totalsRowLabel="Μερικό άθροισμα"/>
    <tableColumn id="2" xr3:uid="{00000000-0010-0000-0100-000002000000}" name="Προβλεπόμενα έξοδα" dataDxfId="65" totalsRowDxfId="64"/>
    <tableColumn id="3" xr3:uid="{00000000-0010-0000-0100-000003000000}" name="Πραγματικά έξοδα" dataDxfId="63" totalsRowDxfId="62"/>
    <tableColumn id="4" xr3:uid="{00000000-0010-0000-0100-000004000000}" name="Διαφορά" totalsRowFunction="sum" dataDxfId="61" totalsRowDxfId="60">
      <calculatedColumnFormula>Διασκέδαση[[#This Row],[Προβλεπόμενα έξοδα]]-Διασκέδαση[[#This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διασκέδασης σε αυτόν τον πίνακα. Η διαφορά υπολογίζεται αυτόματ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Δάνεια" displayName="Δάνεια" ref="G24:J31" totalsRowCount="1">
  <autoFilter ref="G24:J30" xr:uid="{00000000-0009-0000-0100-000003000000}">
    <filterColumn colId="0" hiddenButton="1"/>
    <filterColumn colId="1" hiddenButton="1"/>
    <filterColumn colId="2" hiddenButton="1"/>
    <filterColumn colId="3" hiddenButton="1"/>
  </autoFilter>
  <tableColumns count="4">
    <tableColumn id="1" xr3:uid="{00000000-0010-0000-0200-000001000000}" name="ΔΑΝΕΙΑ" totalsRowLabel="Μερικό άθροισμα"/>
    <tableColumn id="2" xr3:uid="{00000000-0010-0000-0200-000002000000}" name="Προβλεπόμενα έξοδα" dataDxfId="59" totalsRowDxfId="58"/>
    <tableColumn id="3" xr3:uid="{00000000-0010-0000-0200-000003000000}" name="Πραγματικά έξοδα" dataDxfId="57" totalsRowDxfId="56"/>
    <tableColumn id="4" xr3:uid="{00000000-0010-0000-0200-000004000000}" name="Διαφορά" totalsRowFunction="sum" dataDxfId="55" totalsRowDxfId="54">
      <calculatedColumnFormula>Δάνεια[[#This Row],[Προβλεπόμενα έξοδα]]-Δάνεια[[#This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δανείων σε αυτόν τον πίνακα. Η διαφορά υπολογίζεται αυτόματ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Μετακινήσεις" displayName="Μετακινήσεις" ref="B25:E33" totalsRowCount="1">
  <autoFilter ref="B25:E32" xr:uid="{00000000-0009-0000-0100-000004000000}">
    <filterColumn colId="0" hiddenButton="1"/>
    <filterColumn colId="1" hiddenButton="1"/>
    <filterColumn colId="2" hiddenButton="1"/>
    <filterColumn colId="3" hiddenButton="1"/>
  </autoFilter>
  <tableColumns count="4">
    <tableColumn id="1" xr3:uid="{00000000-0010-0000-0300-000001000000}" name="ΜΕΤΑΚΙΝΗΣΕΙΣ" totalsRowLabel="Μερικό άθροισμα"/>
    <tableColumn id="2" xr3:uid="{00000000-0010-0000-0300-000002000000}" name="Προβλεπόμενα έξοδα" dataDxfId="53" totalsRowDxfId="52"/>
    <tableColumn id="3" xr3:uid="{00000000-0010-0000-0300-000003000000}" name="Πραγματικά έξοδα" dataDxfId="51" totalsRowDxfId="50"/>
    <tableColumn id="4" xr3:uid="{00000000-0010-0000-0300-000004000000}" name="Διαφορά" totalsRowFunction="sum" dataDxfId="49" totalsRowDxfId="48">
      <calculatedColumnFormula>Μετακινήσεις[[#This Row],[Προβλεπόμενα έξοδα]]-Μετακινήσεις[[#This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μετακινήσεων σε αυτόν τον πίνακα. Η διαφορά υπολογίζεται αυτόματα"/>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Ασφάλεια" displayName="Ασφάλεια" ref="B35:E40" totalsRowCount="1">
  <autoFilter ref="B35:E39" xr:uid="{00000000-0009-0000-0100-000005000000}">
    <filterColumn colId="0" hiddenButton="1"/>
    <filterColumn colId="1" hiddenButton="1"/>
    <filterColumn colId="2" hiddenButton="1"/>
    <filterColumn colId="3" hiddenButton="1"/>
  </autoFilter>
  <tableColumns count="4">
    <tableColumn id="1" xr3:uid="{00000000-0010-0000-0400-000001000000}" name="ΑΣΦΑΛΕΙΑ" totalsRowLabel="Μερικό άθροισμα"/>
    <tableColumn id="2" xr3:uid="{00000000-0010-0000-0400-000002000000}" name="Προβλεπόμενα έξοδα" dataDxfId="47" totalsRowDxfId="46"/>
    <tableColumn id="3" xr3:uid="{00000000-0010-0000-0400-000003000000}" name="Πραγματικά έξοδα" dataDxfId="45" totalsRowDxfId="44"/>
    <tableColumn id="4" xr3:uid="{00000000-0010-0000-0400-000004000000}" name="Διαφορά" totalsRowFunction="sum" dataDxfId="43" totalsRowDxfId="42">
      <calculatedColumnFormula>Ασφάλεια[[#This Row],[Προβλεπόμενα έξοδα]]-Ασφάλεια[[#This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ασφάλειας σε αυτόν τον πίνακα. Η διαφορά υπολογίζεται αυτόματα"/>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Φόροι" displayName="Φόροι" ref="G33:J38" totalsRowCount="1">
  <autoFilter ref="G33:J37" xr:uid="{00000000-0009-0000-0100-000006000000}">
    <filterColumn colId="0" hiddenButton="1"/>
    <filterColumn colId="1" hiddenButton="1"/>
    <filterColumn colId="2" hiddenButton="1"/>
    <filterColumn colId="3" hiddenButton="1"/>
  </autoFilter>
  <tableColumns count="4">
    <tableColumn id="1" xr3:uid="{00000000-0010-0000-0500-000001000000}" name="ΦΟΡΟΙ" totalsRowLabel="Μερικό άθροισμα"/>
    <tableColumn id="2" xr3:uid="{00000000-0010-0000-0500-000002000000}" name="Προβλεπόμενα έξοδα" dataDxfId="41" totalsRowDxfId="40"/>
    <tableColumn id="3" xr3:uid="{00000000-0010-0000-0500-000003000000}" name="Πραγματικά έξοδα" dataDxfId="39" totalsRowDxfId="38"/>
    <tableColumn id="4" xr3:uid="{00000000-0010-0000-0500-000004000000}" name="Διαφορά" totalsRowFunction="sum" dataDxfId="37" totalsRowDxfId="36">
      <calculatedColumnFormula>Φόροι[[#This Row],[Προβλεπόμενα έξοδα]]-Φόροι[[#This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φόρων σε αυτόν τον πίνακα. Η διαφορά υπολογίζεται αυτόματα"/>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Αποταμιεύσεις" displayName="Αποταμιεύσεις" ref="G40:J44" totalsRowCount="1">
  <autoFilter ref="G40:J43" xr:uid="{00000000-0009-0000-0100-000007000000}">
    <filterColumn colId="0" hiddenButton="1"/>
    <filterColumn colId="1" hiddenButton="1"/>
    <filterColumn colId="2" hiddenButton="1"/>
    <filterColumn colId="3" hiddenButton="1"/>
  </autoFilter>
  <tableColumns count="4">
    <tableColumn id="1" xr3:uid="{00000000-0010-0000-0600-000001000000}" name="ΑΠΟΤΑΜΙΕΥΣΕΙΣ Ή ΕΠΕΝΔΥΣΕΙΣ" totalsRowLabel="Μερικό άθροισμα"/>
    <tableColumn id="2" xr3:uid="{00000000-0010-0000-0600-000002000000}" name="Προβλεπόμενα έξοδα" dataDxfId="35" totalsRowDxfId="34"/>
    <tableColumn id="3" xr3:uid="{00000000-0010-0000-0600-000003000000}" name="Πραγματικά έξοδα" dataDxfId="33" totalsRowDxfId="32"/>
    <tableColumn id="4" xr3:uid="{00000000-0010-0000-0600-000004000000}" name="Διαφορά" totalsRowFunction="sum" dataDxfId="31" totalsRowDxfId="30">
      <calculatedColumnFormula>Αποταμιεύσεις[[#This Row],[Προβλεπόμενα έξοδα]]-Αποταμιεύσεις[[#This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για αποταμιεύσεις ή επενδύσεις σε αυτόν τον πίνακα. Η διαφορά υπολογίζεται αυτόματα"/>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Φαγητό" displayName="Φαγητό" ref="B42:E46" totalsRowCount="1">
  <autoFilter ref="B42:E45" xr:uid="{00000000-0009-0000-0100-000008000000}">
    <filterColumn colId="0" hiddenButton="1"/>
    <filterColumn colId="1" hiddenButton="1"/>
    <filterColumn colId="2" hiddenButton="1"/>
    <filterColumn colId="3" hiddenButton="1"/>
  </autoFilter>
  <tableColumns count="4">
    <tableColumn id="1" xr3:uid="{00000000-0010-0000-0700-000001000000}" name="ΦΑΓΗΤΟ" totalsRowLabel="Μερικό άθροισμα"/>
    <tableColumn id="2" xr3:uid="{00000000-0010-0000-0700-000002000000}" name="Προβλεπόμενα έξοδα" dataDxfId="29" totalsRowDxfId="28"/>
    <tableColumn id="3" xr3:uid="{00000000-0010-0000-0700-000003000000}" name="Πραγματικά έξοδα" dataDxfId="27" totalsRowDxfId="26"/>
    <tableColumn id="4" xr3:uid="{00000000-0010-0000-0700-000004000000}" name="Διαφορά" totalsRowFunction="sum" dataDxfId="25" totalsRowDxfId="24">
      <calculatedColumnFormula>Φαγητό[[#This Row],[Προβλεπόμενα έξοδα]]-Φαγητό[[#This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για φαγητό σε αυτόν τον πίνακα. Η διαφορά υπολογίζεται αυτόματα"/>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Δώρα" displayName="Δώρα" ref="G46:J50" totalsRowCount="1">
  <autoFilter ref="G46:J49" xr:uid="{00000000-0009-0000-0100-000009000000}">
    <filterColumn colId="0" hiddenButton="1"/>
    <filterColumn colId="1" hiddenButton="1"/>
    <filterColumn colId="2" hiddenButton="1"/>
    <filterColumn colId="3" hiddenButton="1"/>
  </autoFilter>
  <tableColumns count="4">
    <tableColumn id="1" xr3:uid="{00000000-0010-0000-0800-000001000000}" name="ΔΩΡΑ ΚΑΙ ΔΩΡΕΕΣ" totalsRowLabel="Μερικό άθροισμα"/>
    <tableColumn id="2" xr3:uid="{00000000-0010-0000-0800-000002000000}" name="Προβλεπόμενα έξοδα" dataDxfId="23" totalsRowDxfId="22"/>
    <tableColumn id="3" xr3:uid="{00000000-0010-0000-0800-000003000000}" name="Πραγματικά έξοδα" dataDxfId="21" totalsRowDxfId="20"/>
    <tableColumn id="4" xr3:uid="{00000000-0010-0000-0800-000004000000}" name="Διαφορά" totalsRowFunction="sum" dataDxfId="19" totalsRowDxfId="18">
      <calculatedColumnFormula>Δώρα[[#This Row],[Προβλεπόμενα έξοδα]]-Δώρα[[#This Row],[Πραγματικά έξοδα]]</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Εισαγάγετε τα προβλεπόμενα και τα πραγματικά έξοδα για δώρα και δωρεές σε αυτόν τον πίνακα. Η διαφορά υπολογίζεται αυτόματα"/>
    </ext>
  </extLst>
</table>
</file>

<file path=xl/theme/theme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sheetPr>
  <dimension ref="B1:B7"/>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s="10" customFormat="1" ht="30" customHeight="1" x14ac:dyDescent="0.2">
      <c r="B1" s="9" t="s">
        <v>0</v>
      </c>
    </row>
    <row r="2" spans="2:2" ht="50.25" customHeight="1" x14ac:dyDescent="0.2">
      <c r="B2" s="5" t="s">
        <v>88</v>
      </c>
    </row>
    <row r="3" spans="2:2" ht="30" customHeight="1" x14ac:dyDescent="0.2">
      <c r="B3" s="5" t="s">
        <v>1</v>
      </c>
    </row>
    <row r="4" spans="2:2" ht="30" customHeight="1" x14ac:dyDescent="0.2">
      <c r="B4" s="5" t="s">
        <v>2</v>
      </c>
    </row>
    <row r="5" spans="2:2" ht="30" customHeight="1" x14ac:dyDescent="0.2">
      <c r="B5" s="6" t="s">
        <v>3</v>
      </c>
    </row>
    <row r="6" spans="2:2" ht="83.25" customHeight="1" x14ac:dyDescent="0.2">
      <c r="B6" s="5" t="s">
        <v>87</v>
      </c>
    </row>
    <row r="7" spans="2:2" ht="48.75" customHeight="1" x14ac:dyDescent="0.2">
      <c r="B7" s="5"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5"/>
  <sheetViews>
    <sheetView showGridLines="0" workbookViewId="0"/>
  </sheetViews>
  <sheetFormatPr defaultRowHeight="12.75" x14ac:dyDescent="0.2"/>
  <cols>
    <col min="1" max="1" width="2.7109375" style="8" customWidth="1"/>
    <col min="2" max="2" width="21.85546875" customWidth="1"/>
    <col min="3" max="3" width="18.28515625" bestFit="1" customWidth="1"/>
    <col min="4" max="4" width="15.85546875" bestFit="1" customWidth="1"/>
    <col min="5" max="5" width="12.5703125" customWidth="1"/>
    <col min="6" max="6" width="2.7109375" customWidth="1"/>
    <col min="7" max="7" width="36.5703125" bestFit="1" customWidth="1"/>
    <col min="8" max="8" width="18.28515625" bestFit="1" customWidth="1"/>
    <col min="9" max="9" width="15.85546875" bestFit="1" customWidth="1"/>
    <col min="10" max="10" width="12.5703125" customWidth="1"/>
    <col min="11" max="11" width="2.7109375" customWidth="1"/>
  </cols>
  <sheetData>
    <row r="1" spans="1:10" s="2" customFormat="1" ht="15" x14ac:dyDescent="0.25">
      <c r="A1" s="7" t="s">
        <v>89</v>
      </c>
    </row>
    <row r="2" spans="1:10" s="2" customFormat="1" ht="27.75" thickBot="1" x14ac:dyDescent="0.4">
      <c r="A2" s="7" t="s">
        <v>5</v>
      </c>
      <c r="B2" s="1" t="s">
        <v>9</v>
      </c>
      <c r="C2" s="1"/>
      <c r="D2" s="1"/>
      <c r="E2" s="1"/>
      <c r="F2" s="1"/>
      <c r="G2" s="1"/>
      <c r="H2" s="1"/>
      <c r="I2" s="1"/>
      <c r="J2" s="1"/>
    </row>
    <row r="4" spans="1:10" ht="13.5" x14ac:dyDescent="0.25">
      <c r="A4" s="8" t="s">
        <v>90</v>
      </c>
      <c r="B4" s="21" t="s">
        <v>10</v>
      </c>
      <c r="C4" s="19" t="s">
        <v>49</v>
      </c>
      <c r="D4" s="20"/>
      <c r="E4" s="13">
        <v>4300</v>
      </c>
      <c r="G4" s="24" t="s">
        <v>55</v>
      </c>
      <c r="H4" s="25"/>
      <c r="I4" s="25"/>
      <c r="J4" s="18">
        <f>E6-J59</f>
        <v>3405</v>
      </c>
    </row>
    <row r="5" spans="1:10" ht="13.5" x14ac:dyDescent="0.25">
      <c r="B5" s="22"/>
      <c r="C5" s="19" t="s">
        <v>50</v>
      </c>
      <c r="D5" s="20"/>
      <c r="E5" s="14">
        <v>300</v>
      </c>
      <c r="G5" s="25"/>
      <c r="H5" s="25"/>
      <c r="I5" s="25"/>
      <c r="J5" s="18"/>
    </row>
    <row r="6" spans="1:10" x14ac:dyDescent="0.2">
      <c r="A6" s="8" t="s">
        <v>6</v>
      </c>
      <c r="B6" s="23"/>
      <c r="C6" s="19" t="s">
        <v>51</v>
      </c>
      <c r="D6" s="20"/>
      <c r="E6" s="15">
        <f>SUM(E4:E5)</f>
        <v>4600</v>
      </c>
      <c r="G6" s="24" t="s">
        <v>56</v>
      </c>
      <c r="H6" s="25"/>
      <c r="I6" s="25"/>
      <c r="J6" s="18">
        <f>E10-J61</f>
        <v>3064</v>
      </c>
    </row>
    <row r="7" spans="1:10" ht="13.5" x14ac:dyDescent="0.25">
      <c r="B7" s="3"/>
      <c r="C7" s="3"/>
      <c r="D7" s="3"/>
      <c r="E7" s="3"/>
      <c r="G7" s="25"/>
      <c r="H7" s="25"/>
      <c r="I7" s="25"/>
      <c r="J7" s="18"/>
    </row>
    <row r="8" spans="1:10" ht="13.5" x14ac:dyDescent="0.25">
      <c r="A8" s="8" t="s">
        <v>7</v>
      </c>
      <c r="B8" s="21" t="s">
        <v>11</v>
      </c>
      <c r="C8" s="19" t="s">
        <v>49</v>
      </c>
      <c r="D8" s="20"/>
      <c r="E8" s="13">
        <v>4000</v>
      </c>
      <c r="G8" s="24" t="s">
        <v>57</v>
      </c>
      <c r="H8" s="25"/>
      <c r="I8" s="25"/>
      <c r="J8" s="18">
        <f>J6-J4</f>
        <v>-341</v>
      </c>
    </row>
    <row r="9" spans="1:10" ht="13.5" x14ac:dyDescent="0.25">
      <c r="B9" s="22"/>
      <c r="C9" s="19" t="s">
        <v>50</v>
      </c>
      <c r="D9" s="20"/>
      <c r="E9" s="14">
        <v>300</v>
      </c>
      <c r="G9" s="25"/>
      <c r="H9" s="25"/>
      <c r="I9" s="25"/>
      <c r="J9" s="18"/>
    </row>
    <row r="10" spans="1:10" x14ac:dyDescent="0.2">
      <c r="B10" s="23"/>
      <c r="C10" s="19" t="s">
        <v>51</v>
      </c>
      <c r="D10" s="20"/>
      <c r="E10" s="15">
        <f>SUM(E8:E9)</f>
        <v>4300</v>
      </c>
    </row>
    <row r="12" spans="1:10" x14ac:dyDescent="0.2">
      <c r="A12" s="8" t="s">
        <v>91</v>
      </c>
      <c r="B12" s="4" t="s">
        <v>12</v>
      </c>
      <c r="C12" s="4" t="s">
        <v>52</v>
      </c>
      <c r="D12" s="4" t="s">
        <v>53</v>
      </c>
      <c r="E12" s="4" t="s">
        <v>54</v>
      </c>
      <c r="G12" t="s">
        <v>58</v>
      </c>
      <c r="H12" t="s">
        <v>52</v>
      </c>
      <c r="I12" t="s">
        <v>53</v>
      </c>
      <c r="J12" t="s">
        <v>54</v>
      </c>
    </row>
    <row r="13" spans="1:10" x14ac:dyDescent="0.2">
      <c r="B13" s="4" t="s">
        <v>13</v>
      </c>
      <c r="C13" s="11">
        <v>1000</v>
      </c>
      <c r="D13" s="11">
        <v>1000</v>
      </c>
      <c r="E13" s="11">
        <f>Στέγαση[[#This Row],[Προβλεπόμενα έξοδα]]-Στέγαση[[#This Row],[Πραγματικά έξοδα]]</f>
        <v>0</v>
      </c>
      <c r="G13" t="s">
        <v>59</v>
      </c>
      <c r="H13" s="12"/>
      <c r="I13" s="12"/>
      <c r="J13" s="12">
        <f>Διασκέδαση[[#This Row],[Προβλεπόμενα έξοδα]]-Διασκέδαση[[#This Row],[Πραγματικά έξοδα]]</f>
        <v>0</v>
      </c>
    </row>
    <row r="14" spans="1:10" x14ac:dyDescent="0.2">
      <c r="B14" s="4" t="s">
        <v>14</v>
      </c>
      <c r="C14" s="11">
        <v>54</v>
      </c>
      <c r="D14" s="11">
        <v>100</v>
      </c>
      <c r="E14" s="11">
        <f>Στέγαση[[#This Row],[Προβλεπόμενα έξοδα]]-Στέγαση[[#This Row],[Πραγματικά έξοδα]]</f>
        <v>-46</v>
      </c>
      <c r="G14" t="s">
        <v>60</v>
      </c>
      <c r="H14" s="12"/>
      <c r="I14" s="12"/>
      <c r="J14" s="12">
        <f>Διασκέδαση[[#This Row],[Προβλεπόμενα έξοδα]]-Διασκέδαση[[#This Row],[Πραγματικά έξοδα]]</f>
        <v>0</v>
      </c>
    </row>
    <row r="15" spans="1:10" x14ac:dyDescent="0.2">
      <c r="B15" s="4" t="s">
        <v>15</v>
      </c>
      <c r="C15" s="11">
        <v>44</v>
      </c>
      <c r="D15" s="11">
        <v>56</v>
      </c>
      <c r="E15" s="11">
        <f>Στέγαση[[#This Row],[Προβλεπόμενα έξοδα]]-Στέγαση[[#This Row],[Πραγματικά έξοδα]]</f>
        <v>-12</v>
      </c>
      <c r="G15" t="s">
        <v>61</v>
      </c>
      <c r="H15" s="12"/>
      <c r="I15" s="12"/>
      <c r="J15" s="12">
        <f>Διασκέδαση[[#This Row],[Προβλεπόμενα έξοδα]]-Διασκέδαση[[#This Row],[Πραγματικά έξοδα]]</f>
        <v>0</v>
      </c>
    </row>
    <row r="16" spans="1:10" x14ac:dyDescent="0.2">
      <c r="B16" s="4" t="s">
        <v>16</v>
      </c>
      <c r="C16" s="11">
        <v>22</v>
      </c>
      <c r="D16" s="11">
        <v>28</v>
      </c>
      <c r="E16" s="11">
        <f>Στέγαση[[#This Row],[Προβλεπόμενα έξοδα]]-Στέγαση[[#This Row],[Πραγματικά έξοδα]]</f>
        <v>-6</v>
      </c>
      <c r="G16" t="s">
        <v>62</v>
      </c>
      <c r="H16" s="12"/>
      <c r="I16" s="12"/>
      <c r="J16" s="12">
        <f>Διασκέδαση[[#This Row],[Προβλεπόμενα έξοδα]]-Διασκέδαση[[#This Row],[Πραγματικά έξοδα]]</f>
        <v>0</v>
      </c>
    </row>
    <row r="17" spans="1:10" x14ac:dyDescent="0.2">
      <c r="B17" s="4" t="s">
        <v>17</v>
      </c>
      <c r="C17" s="11">
        <v>8</v>
      </c>
      <c r="D17" s="11">
        <v>8</v>
      </c>
      <c r="E17" s="11">
        <f>Στέγαση[[#This Row],[Προβλεπόμενα έξοδα]]-Στέγαση[[#This Row],[Πραγματικά έξοδα]]</f>
        <v>0</v>
      </c>
      <c r="G17" t="s">
        <v>63</v>
      </c>
      <c r="H17" s="12"/>
      <c r="I17" s="12"/>
      <c r="J17" s="12">
        <f>Διασκέδαση[[#This Row],[Προβλεπόμενα έξοδα]]-Διασκέδαση[[#This Row],[Πραγματικά έξοδα]]</f>
        <v>0</v>
      </c>
    </row>
    <row r="18" spans="1:10" x14ac:dyDescent="0.2">
      <c r="B18" s="4" t="s">
        <v>18</v>
      </c>
      <c r="C18" s="11">
        <v>34</v>
      </c>
      <c r="D18" s="11">
        <v>34</v>
      </c>
      <c r="E18" s="11">
        <f>Στέγαση[[#This Row],[Προβλεπόμενα έξοδα]]-Στέγαση[[#This Row],[Πραγματικά έξοδα]]</f>
        <v>0</v>
      </c>
      <c r="G18" t="s">
        <v>64</v>
      </c>
      <c r="H18" s="12"/>
      <c r="I18" s="12"/>
      <c r="J18" s="12">
        <f>Διασκέδαση[[#This Row],[Προβλεπόμενα έξοδα]]-Διασκέδαση[[#This Row],[Πραγματικά έξοδα]]</f>
        <v>0</v>
      </c>
    </row>
    <row r="19" spans="1:10" x14ac:dyDescent="0.2">
      <c r="B19" s="4" t="s">
        <v>19</v>
      </c>
      <c r="C19" s="11">
        <v>10</v>
      </c>
      <c r="D19" s="11">
        <v>10</v>
      </c>
      <c r="E19" s="11">
        <f>Στέγαση[[#This Row],[Προβλεπόμενα έξοδα]]-Στέγαση[[#This Row],[Πραγματικά έξοδα]]</f>
        <v>0</v>
      </c>
      <c r="G19" t="s">
        <v>22</v>
      </c>
      <c r="H19" s="12"/>
      <c r="I19" s="12"/>
      <c r="J19" s="12">
        <f>Διασκέδαση[[#This Row],[Προβλεπόμενα έξοδα]]-Διασκέδαση[[#This Row],[Πραγματικά έξοδα]]</f>
        <v>0</v>
      </c>
    </row>
    <row r="20" spans="1:10" x14ac:dyDescent="0.2">
      <c r="B20" s="4" t="s">
        <v>20</v>
      </c>
      <c r="C20" s="11">
        <v>23</v>
      </c>
      <c r="D20" s="11">
        <v>0</v>
      </c>
      <c r="E20" s="11">
        <f>Στέγαση[[#This Row],[Προβλεπόμενα έξοδα]]-Στέγαση[[#This Row],[Πραγματικά έξοδα]]</f>
        <v>23</v>
      </c>
      <c r="G20" t="s">
        <v>22</v>
      </c>
      <c r="H20" s="12"/>
      <c r="I20" s="12"/>
      <c r="J20" s="12">
        <f>Διασκέδαση[[#This Row],[Προβλεπόμενα έξοδα]]-Διασκέδαση[[#This Row],[Πραγματικά έξοδα]]</f>
        <v>0</v>
      </c>
    </row>
    <row r="21" spans="1:10" x14ac:dyDescent="0.2">
      <c r="B21" s="4" t="s">
        <v>21</v>
      </c>
      <c r="C21" s="11">
        <v>0</v>
      </c>
      <c r="D21" s="11">
        <v>0</v>
      </c>
      <c r="E21" s="11">
        <f>Στέγαση[[#This Row],[Προβλεπόμενα έξοδα]]-Στέγαση[[#This Row],[Πραγματικά έξοδα]]</f>
        <v>0</v>
      </c>
      <c r="G21" t="s">
        <v>22</v>
      </c>
      <c r="H21" s="12"/>
      <c r="I21" s="12"/>
      <c r="J21" s="12">
        <f>Διασκέδαση[[#This Row],[Προβλεπόμενα έξοδα]]-Διασκέδαση[[#This Row],[Πραγματικά έξοδα]]</f>
        <v>0</v>
      </c>
    </row>
    <row r="22" spans="1:10" x14ac:dyDescent="0.2">
      <c r="B22" s="4" t="s">
        <v>22</v>
      </c>
      <c r="C22" s="11">
        <v>0</v>
      </c>
      <c r="D22" s="11">
        <v>0</v>
      </c>
      <c r="E22" s="11">
        <f>Στέγαση[[#This Row],[Προβλεπόμενα έξοδα]]-Στέγαση[[#This Row],[Πραγματικά έξοδα]]</f>
        <v>0</v>
      </c>
      <c r="G22" t="s">
        <v>23</v>
      </c>
      <c r="H22" s="12"/>
      <c r="I22" s="12"/>
      <c r="J22" s="12">
        <f>SUBTOTAL(109,Διασκέδαση[Διαφορά])</f>
        <v>0</v>
      </c>
    </row>
    <row r="23" spans="1:10" x14ac:dyDescent="0.2">
      <c r="B23" s="4" t="s">
        <v>23</v>
      </c>
      <c r="C23" s="11"/>
      <c r="D23" s="11"/>
      <c r="E23" s="11">
        <f>SUBTOTAL(109,Στέγαση[Διαφορά])</f>
        <v>-41</v>
      </c>
      <c r="G23" s="16"/>
      <c r="H23" s="16"/>
      <c r="I23" s="16"/>
      <c r="J23" s="16"/>
    </row>
    <row r="24" spans="1:10" x14ac:dyDescent="0.2">
      <c r="B24" s="16"/>
      <c r="C24" s="16"/>
      <c r="D24" s="16"/>
      <c r="E24" s="16"/>
      <c r="G24" t="s">
        <v>65</v>
      </c>
      <c r="H24" t="s">
        <v>52</v>
      </c>
      <c r="I24" t="s">
        <v>53</v>
      </c>
      <c r="J24" t="s">
        <v>54</v>
      </c>
    </row>
    <row r="25" spans="1:10" x14ac:dyDescent="0.2">
      <c r="A25" s="8" t="s">
        <v>92</v>
      </c>
      <c r="B25" t="s">
        <v>24</v>
      </c>
      <c r="C25" t="s">
        <v>52</v>
      </c>
      <c r="D25" t="s">
        <v>53</v>
      </c>
      <c r="E25" t="s">
        <v>54</v>
      </c>
      <c r="G25" t="s">
        <v>66</v>
      </c>
      <c r="H25" s="12"/>
      <c r="I25" s="12"/>
      <c r="J25" s="12">
        <f>Δάνεια[[#This Row],[Προβλεπόμενα έξοδα]]-Δάνεια[[#This Row],[Πραγματικά έξοδα]]</f>
        <v>0</v>
      </c>
    </row>
    <row r="26" spans="1:10" x14ac:dyDescent="0.2">
      <c r="B26" t="s">
        <v>25</v>
      </c>
      <c r="C26" s="12"/>
      <c r="D26" s="12"/>
      <c r="E26" s="12">
        <f>Μετακινήσεις[[#This Row],[Προβλεπόμενα έξοδα]]-Μετακινήσεις[[#This Row],[Πραγματικά έξοδα]]</f>
        <v>0</v>
      </c>
      <c r="G26" t="s">
        <v>67</v>
      </c>
      <c r="H26" s="12"/>
      <c r="I26" s="12"/>
      <c r="J26" s="12">
        <f>Δάνεια[[#This Row],[Προβλεπόμενα έξοδα]]-Δάνεια[[#This Row],[Πραγματικά έξοδα]]</f>
        <v>0</v>
      </c>
    </row>
    <row r="27" spans="1:10" x14ac:dyDescent="0.2">
      <c r="B27" t="s">
        <v>26</v>
      </c>
      <c r="C27" s="12"/>
      <c r="D27" s="12"/>
      <c r="E27" s="12">
        <f>Μετακινήσεις[[#This Row],[Προβλεπόμενα έξοδα]]-Μετακινήσεις[[#This Row],[Πραγματικά έξοδα]]</f>
        <v>0</v>
      </c>
      <c r="G27" t="s">
        <v>68</v>
      </c>
      <c r="H27" s="12"/>
      <c r="I27" s="12"/>
      <c r="J27" s="12">
        <f>Δάνεια[[#This Row],[Προβλεπόμενα έξοδα]]-Δάνεια[[#This Row],[Πραγματικά έξοδα]]</f>
        <v>0</v>
      </c>
    </row>
    <row r="28" spans="1:10" x14ac:dyDescent="0.2">
      <c r="B28" t="s">
        <v>27</v>
      </c>
      <c r="C28" s="12"/>
      <c r="D28" s="12"/>
      <c r="E28" s="12">
        <f>Μετακινήσεις[[#This Row],[Προβλεπόμενα έξοδα]]-Μετακινήσεις[[#This Row],[Πραγματικά έξοδα]]</f>
        <v>0</v>
      </c>
      <c r="G28" t="s">
        <v>68</v>
      </c>
      <c r="H28" s="12"/>
      <c r="I28" s="12"/>
      <c r="J28" s="12">
        <f>Δάνεια[[#This Row],[Προβλεπόμενα έξοδα]]-Δάνεια[[#This Row],[Πραγματικά έξοδα]]</f>
        <v>0</v>
      </c>
    </row>
    <row r="29" spans="1:10" x14ac:dyDescent="0.2">
      <c r="B29" t="s">
        <v>28</v>
      </c>
      <c r="C29" s="12"/>
      <c r="D29" s="12"/>
      <c r="E29" s="12">
        <f>Μετακινήσεις[[#This Row],[Προβλεπόμενα έξοδα]]-Μετακινήσεις[[#This Row],[Πραγματικά έξοδα]]</f>
        <v>0</v>
      </c>
      <c r="G29" t="s">
        <v>68</v>
      </c>
      <c r="H29" s="12"/>
      <c r="I29" s="12"/>
      <c r="J29" s="12">
        <f>Δάνεια[[#This Row],[Προβλεπόμενα έξοδα]]-Δάνεια[[#This Row],[Πραγματικά έξοδα]]</f>
        <v>0</v>
      </c>
    </row>
    <row r="30" spans="1:10" x14ac:dyDescent="0.2">
      <c r="B30" t="s">
        <v>29</v>
      </c>
      <c r="C30" s="12"/>
      <c r="D30" s="12"/>
      <c r="E30" s="12">
        <f>Μετακινήσεις[[#This Row],[Προβλεπόμενα έξοδα]]-Μετακινήσεις[[#This Row],[Πραγματικά έξοδα]]</f>
        <v>0</v>
      </c>
      <c r="G30" t="s">
        <v>22</v>
      </c>
      <c r="H30" s="12"/>
      <c r="I30" s="12"/>
      <c r="J30" s="12">
        <f>Δάνεια[[#This Row],[Προβλεπόμενα έξοδα]]-Δάνεια[[#This Row],[Πραγματικά έξοδα]]</f>
        <v>0</v>
      </c>
    </row>
    <row r="31" spans="1:10" x14ac:dyDescent="0.2">
      <c r="B31" t="s">
        <v>30</v>
      </c>
      <c r="C31" s="12"/>
      <c r="D31" s="12"/>
      <c r="E31" s="12">
        <f>Μετακινήσεις[[#This Row],[Προβλεπόμενα έξοδα]]-Μετακινήσεις[[#This Row],[Πραγματικά έξοδα]]</f>
        <v>0</v>
      </c>
      <c r="G31" t="s">
        <v>23</v>
      </c>
      <c r="H31" s="12"/>
      <c r="I31" s="12"/>
      <c r="J31" s="12">
        <f>SUBTOTAL(109,Δάνεια[Διαφορά])</f>
        <v>0</v>
      </c>
    </row>
    <row r="32" spans="1:10" x14ac:dyDescent="0.2">
      <c r="B32" t="s">
        <v>22</v>
      </c>
      <c r="C32" s="12"/>
      <c r="D32" s="12"/>
      <c r="E32" s="12">
        <f>Μετακινήσεις[[#This Row],[Προβλεπόμενα έξοδα]]-Μετακινήσεις[[#This Row],[Πραγματικά έξοδα]]</f>
        <v>0</v>
      </c>
      <c r="G32" s="16"/>
      <c r="H32" s="16"/>
      <c r="I32" s="16"/>
      <c r="J32" s="16"/>
    </row>
    <row r="33" spans="1:10" x14ac:dyDescent="0.2">
      <c r="B33" t="s">
        <v>23</v>
      </c>
      <c r="C33" s="12"/>
      <c r="D33" s="12"/>
      <c r="E33" s="12">
        <f>SUBTOTAL(109,Μετακινήσεις[Διαφορά])</f>
        <v>0</v>
      </c>
      <c r="G33" t="s">
        <v>69</v>
      </c>
      <c r="H33" t="s">
        <v>52</v>
      </c>
      <c r="I33" t="s">
        <v>53</v>
      </c>
      <c r="J33" t="s">
        <v>54</v>
      </c>
    </row>
    <row r="34" spans="1:10" x14ac:dyDescent="0.2">
      <c r="B34" s="16"/>
      <c r="C34" s="16"/>
      <c r="D34" s="16"/>
      <c r="E34" s="16"/>
      <c r="G34" t="s">
        <v>70</v>
      </c>
      <c r="H34" s="12"/>
      <c r="I34" s="12"/>
      <c r="J34" s="12">
        <f>Φόροι[[#This Row],[Προβλεπόμενα έξοδα]]-Φόροι[[#This Row],[Πραγματικά έξοδα]]</f>
        <v>0</v>
      </c>
    </row>
    <row r="35" spans="1:10" x14ac:dyDescent="0.2">
      <c r="A35" s="8" t="s">
        <v>93</v>
      </c>
      <c r="B35" t="s">
        <v>31</v>
      </c>
      <c r="C35" t="s">
        <v>52</v>
      </c>
      <c r="D35" t="s">
        <v>53</v>
      </c>
      <c r="E35" t="s">
        <v>54</v>
      </c>
      <c r="G35" t="s">
        <v>71</v>
      </c>
      <c r="H35" s="12"/>
      <c r="I35" s="12"/>
      <c r="J35" s="12">
        <f>Φόροι[[#This Row],[Προβλεπόμενα έξοδα]]-Φόροι[[#This Row],[Πραγματικά έξοδα]]</f>
        <v>0</v>
      </c>
    </row>
    <row r="36" spans="1:10" x14ac:dyDescent="0.2">
      <c r="B36" t="s">
        <v>32</v>
      </c>
      <c r="C36" s="12"/>
      <c r="D36" s="12"/>
      <c r="E36" s="12">
        <f>Ασφάλεια[[#This Row],[Προβλεπόμενα έξοδα]]-Ασφάλεια[[#This Row],[Πραγματικά έξοδα]]</f>
        <v>0</v>
      </c>
      <c r="G36" t="s">
        <v>72</v>
      </c>
      <c r="H36" s="12"/>
      <c r="I36" s="12"/>
      <c r="J36" s="12">
        <f>Φόροι[[#This Row],[Προβλεπόμενα έξοδα]]-Φόροι[[#This Row],[Πραγματικά έξοδα]]</f>
        <v>0</v>
      </c>
    </row>
    <row r="37" spans="1:10" x14ac:dyDescent="0.2">
      <c r="B37" t="s">
        <v>33</v>
      </c>
      <c r="C37" s="12"/>
      <c r="D37" s="12"/>
      <c r="E37" s="12">
        <f>Ασφάλεια[[#This Row],[Προβλεπόμενα έξοδα]]-Ασφάλεια[[#This Row],[Πραγματικά έξοδα]]</f>
        <v>0</v>
      </c>
      <c r="G37" t="s">
        <v>22</v>
      </c>
      <c r="H37" s="12"/>
      <c r="I37" s="12"/>
      <c r="J37" s="12">
        <f>Φόροι[[#This Row],[Προβλεπόμενα έξοδα]]-Φόροι[[#This Row],[Πραγματικά έξοδα]]</f>
        <v>0</v>
      </c>
    </row>
    <row r="38" spans="1:10" x14ac:dyDescent="0.2">
      <c r="B38" t="s">
        <v>34</v>
      </c>
      <c r="C38" s="12"/>
      <c r="D38" s="12"/>
      <c r="E38" s="12">
        <f>Ασφάλεια[[#This Row],[Προβλεπόμενα έξοδα]]-Ασφάλεια[[#This Row],[Πραγματικά έξοδα]]</f>
        <v>0</v>
      </c>
      <c r="G38" t="s">
        <v>23</v>
      </c>
      <c r="H38" s="12"/>
      <c r="I38" s="12"/>
      <c r="J38" s="12">
        <f>SUBTOTAL(109,Φόροι[Διαφορά])</f>
        <v>0</v>
      </c>
    </row>
    <row r="39" spans="1:10" x14ac:dyDescent="0.2">
      <c r="B39" t="s">
        <v>22</v>
      </c>
      <c r="C39" s="12"/>
      <c r="D39" s="12"/>
      <c r="E39" s="12">
        <f>Ασφάλεια[[#This Row],[Προβλεπόμενα έξοδα]]-Ασφάλεια[[#This Row],[Πραγματικά έξοδα]]</f>
        <v>0</v>
      </c>
      <c r="G39" s="16"/>
      <c r="H39" s="16"/>
      <c r="I39" s="16"/>
      <c r="J39" s="16"/>
    </row>
    <row r="40" spans="1:10" x14ac:dyDescent="0.2">
      <c r="B40" t="s">
        <v>23</v>
      </c>
      <c r="C40" s="12"/>
      <c r="D40" s="12"/>
      <c r="E40" s="12">
        <f>SUBTOTAL(109,Ασφάλεια[Διαφορά])</f>
        <v>0</v>
      </c>
      <c r="G40" t="s">
        <v>73</v>
      </c>
      <c r="H40" t="s">
        <v>52</v>
      </c>
      <c r="I40" t="s">
        <v>53</v>
      </c>
      <c r="J40" t="s">
        <v>54</v>
      </c>
    </row>
    <row r="41" spans="1:10" x14ac:dyDescent="0.2">
      <c r="B41" s="16"/>
      <c r="C41" s="16"/>
      <c r="D41" s="16"/>
      <c r="E41" s="16"/>
      <c r="G41" t="s">
        <v>74</v>
      </c>
      <c r="H41" s="12"/>
      <c r="I41" s="12"/>
      <c r="J41" s="12">
        <f>Αποταμιεύσεις[[#This Row],[Προβλεπόμενα έξοδα]]-Αποταμιεύσεις[[#This Row],[Πραγματικά έξοδα]]</f>
        <v>0</v>
      </c>
    </row>
    <row r="42" spans="1:10" x14ac:dyDescent="0.2">
      <c r="A42" s="8" t="s">
        <v>94</v>
      </c>
      <c r="B42" t="s">
        <v>35</v>
      </c>
      <c r="C42" t="s">
        <v>52</v>
      </c>
      <c r="D42" t="s">
        <v>53</v>
      </c>
      <c r="E42" t="s">
        <v>54</v>
      </c>
      <c r="G42" t="s">
        <v>75</v>
      </c>
      <c r="H42" s="12"/>
      <c r="I42" s="12"/>
      <c r="J42" s="12">
        <f>Αποταμιεύσεις[[#This Row],[Προβλεπόμενα έξοδα]]-Αποταμιεύσεις[[#This Row],[Πραγματικά έξοδα]]</f>
        <v>0</v>
      </c>
    </row>
    <row r="43" spans="1:10" x14ac:dyDescent="0.2">
      <c r="B43" t="s">
        <v>36</v>
      </c>
      <c r="C43" s="12"/>
      <c r="D43" s="12"/>
      <c r="E43" s="12">
        <f>Φαγητό[[#This Row],[Προβλεπόμενα έξοδα]]-Φαγητό[[#This Row],[Πραγματικά έξοδα]]</f>
        <v>0</v>
      </c>
      <c r="G43" t="s">
        <v>22</v>
      </c>
      <c r="H43" s="12"/>
      <c r="I43" s="12"/>
      <c r="J43" s="12">
        <f>Αποταμιεύσεις[[#This Row],[Προβλεπόμενα έξοδα]]-Αποταμιεύσεις[[#This Row],[Πραγματικά έξοδα]]</f>
        <v>0</v>
      </c>
    </row>
    <row r="44" spans="1:10" x14ac:dyDescent="0.2">
      <c r="B44" t="s">
        <v>37</v>
      </c>
      <c r="C44" s="12"/>
      <c r="D44" s="12"/>
      <c r="E44" s="12">
        <f>Φαγητό[[#This Row],[Προβλεπόμενα έξοδα]]-Φαγητό[[#This Row],[Πραγματικά έξοδα]]</f>
        <v>0</v>
      </c>
      <c r="G44" t="s">
        <v>23</v>
      </c>
      <c r="H44" s="12"/>
      <c r="I44" s="12"/>
      <c r="J44" s="12">
        <f>SUBTOTAL(109,Αποταμιεύσεις[Διαφορά])</f>
        <v>0</v>
      </c>
    </row>
    <row r="45" spans="1:10" x14ac:dyDescent="0.2">
      <c r="B45" t="s">
        <v>22</v>
      </c>
      <c r="C45" s="12"/>
      <c r="D45" s="12"/>
      <c r="E45" s="12">
        <f>Φαγητό[[#This Row],[Προβλεπόμενα έξοδα]]-Φαγητό[[#This Row],[Πραγματικά έξοδα]]</f>
        <v>0</v>
      </c>
      <c r="G45" s="16"/>
      <c r="H45" s="16"/>
      <c r="I45" s="16"/>
      <c r="J45" s="16"/>
    </row>
    <row r="46" spans="1:10" x14ac:dyDescent="0.2">
      <c r="B46" t="s">
        <v>23</v>
      </c>
      <c r="C46" s="12"/>
      <c r="D46" s="12"/>
      <c r="E46" s="12">
        <f>SUBTOTAL(109,Φαγητό[Διαφορά])</f>
        <v>0</v>
      </c>
      <c r="G46" t="s">
        <v>76</v>
      </c>
      <c r="H46" t="s">
        <v>52</v>
      </c>
      <c r="I46" t="s">
        <v>53</v>
      </c>
      <c r="J46" t="s">
        <v>54</v>
      </c>
    </row>
    <row r="47" spans="1:10" x14ac:dyDescent="0.2">
      <c r="B47" s="16"/>
      <c r="C47" s="16"/>
      <c r="D47" s="16"/>
      <c r="E47" s="16"/>
      <c r="G47" t="s">
        <v>77</v>
      </c>
      <c r="H47" s="12"/>
      <c r="I47" s="12"/>
      <c r="J47" s="12">
        <f>Δώρα[[#This Row],[Προβλεπόμενα έξοδα]]-Δώρα[[#This Row],[Πραγματικά έξοδα]]</f>
        <v>0</v>
      </c>
    </row>
    <row r="48" spans="1:10" x14ac:dyDescent="0.2">
      <c r="A48" s="8" t="s">
        <v>95</v>
      </c>
      <c r="B48" t="s">
        <v>38</v>
      </c>
      <c r="C48" t="s">
        <v>52</v>
      </c>
      <c r="D48" t="s">
        <v>53</v>
      </c>
      <c r="E48" t="s">
        <v>54</v>
      </c>
      <c r="G48" t="s">
        <v>78</v>
      </c>
      <c r="H48" s="12"/>
      <c r="I48" s="12"/>
      <c r="J48" s="12">
        <f>Δώρα[[#This Row],[Προβλεπόμενα έξοδα]]-Δώρα[[#This Row],[Πραγματικά έξοδα]]</f>
        <v>0</v>
      </c>
    </row>
    <row r="49" spans="1:10" x14ac:dyDescent="0.2">
      <c r="B49" t="s">
        <v>39</v>
      </c>
      <c r="C49" s="12"/>
      <c r="D49" s="12"/>
      <c r="E49" s="12">
        <f>Κατοικίδια[[#This Row],[Προβλεπόμενα έξοδα]]-Κατοικίδια[[#This Row],[Πραγματικά έξοδα]]</f>
        <v>0</v>
      </c>
      <c r="G49" t="s">
        <v>79</v>
      </c>
      <c r="H49" s="12"/>
      <c r="I49" s="12"/>
      <c r="J49" s="12">
        <f>Δώρα[[#This Row],[Προβλεπόμενα έξοδα]]-Δώρα[[#This Row],[Πραγματικά έξοδα]]</f>
        <v>0</v>
      </c>
    </row>
    <row r="50" spans="1:10" x14ac:dyDescent="0.2">
      <c r="B50" t="s">
        <v>40</v>
      </c>
      <c r="C50" s="12"/>
      <c r="D50" s="12"/>
      <c r="E50" s="12">
        <f>Κατοικίδια[[#This Row],[Προβλεπόμενα έξοδα]]-Κατοικίδια[[#This Row],[Πραγματικά έξοδα]]</f>
        <v>0</v>
      </c>
      <c r="G50" t="s">
        <v>23</v>
      </c>
      <c r="H50" s="12"/>
      <c r="I50" s="12"/>
      <c r="J50" s="12">
        <f>SUBTOTAL(109,Δώρα[Διαφορά])</f>
        <v>0</v>
      </c>
    </row>
    <row r="51" spans="1:10" x14ac:dyDescent="0.2">
      <c r="B51" t="s">
        <v>41</v>
      </c>
      <c r="C51" s="12"/>
      <c r="D51" s="12"/>
      <c r="E51" s="12">
        <f>Κατοικίδια[[#This Row],[Προβλεπόμενα έξοδα]]-Κατοικίδια[[#This Row],[Πραγματικά έξοδα]]</f>
        <v>0</v>
      </c>
      <c r="G51" s="16"/>
      <c r="H51" s="16"/>
      <c r="I51" s="16"/>
      <c r="J51" s="16"/>
    </row>
    <row r="52" spans="1:10" x14ac:dyDescent="0.2">
      <c r="B52" t="s">
        <v>42</v>
      </c>
      <c r="C52" s="12"/>
      <c r="D52" s="12"/>
      <c r="E52" s="12">
        <f>Κατοικίδια[[#This Row],[Προβλεπόμενα έξοδα]]-Κατοικίδια[[#This Row],[Πραγματικά έξοδα]]</f>
        <v>0</v>
      </c>
      <c r="G52" t="s">
        <v>80</v>
      </c>
      <c r="H52" t="s">
        <v>52</v>
      </c>
      <c r="I52" t="s">
        <v>53</v>
      </c>
      <c r="J52" t="s">
        <v>54</v>
      </c>
    </row>
    <row r="53" spans="1:10" x14ac:dyDescent="0.2">
      <c r="B53" t="s">
        <v>22</v>
      </c>
      <c r="C53" s="12"/>
      <c r="D53" s="12"/>
      <c r="E53" s="12">
        <f>Κατοικίδια[[#This Row],[Προβλεπόμενα έξοδα]]-Κατοικίδια[[#This Row],[Πραγματικά έξοδα]]</f>
        <v>0</v>
      </c>
      <c r="G53" t="s">
        <v>81</v>
      </c>
      <c r="H53" s="12"/>
      <c r="I53" s="12"/>
      <c r="J53" s="12">
        <f>Νομικά[[#This Row],[Προβλεπόμενα έξοδα]]-Νομικά[[#This Row],[Πραγματικά έξοδα]]</f>
        <v>0</v>
      </c>
    </row>
    <row r="54" spans="1:10" x14ac:dyDescent="0.2">
      <c r="B54" t="s">
        <v>23</v>
      </c>
      <c r="C54" s="12"/>
      <c r="D54" s="12"/>
      <c r="E54" s="12">
        <f>SUBTOTAL(109,Κατοικίδια[Διαφορά])</f>
        <v>0</v>
      </c>
      <c r="G54" t="s">
        <v>82</v>
      </c>
      <c r="H54" s="12"/>
      <c r="I54" s="12"/>
      <c r="J54" s="12">
        <f>Νομικά[[#This Row],[Προβλεπόμενα έξοδα]]-Νομικά[[#This Row],[Πραγματικά έξοδα]]</f>
        <v>0</v>
      </c>
    </row>
    <row r="55" spans="1:10" x14ac:dyDescent="0.2">
      <c r="B55" s="16"/>
      <c r="C55" s="16"/>
      <c r="D55" s="16"/>
      <c r="E55" s="16"/>
      <c r="G55" t="s">
        <v>83</v>
      </c>
      <c r="H55" s="12"/>
      <c r="I55" s="12"/>
      <c r="J55" s="12">
        <f>Νομικά[[#This Row],[Προβλεπόμενα έξοδα]]-Νομικά[[#This Row],[Πραγματικά έξοδα]]</f>
        <v>0</v>
      </c>
    </row>
    <row r="56" spans="1:10" x14ac:dyDescent="0.2">
      <c r="A56" s="8" t="s">
        <v>96</v>
      </c>
      <c r="B56" s="4" t="s">
        <v>43</v>
      </c>
      <c r="C56" s="4" t="s">
        <v>52</v>
      </c>
      <c r="D56" s="4" t="s">
        <v>53</v>
      </c>
      <c r="E56" s="4" t="s">
        <v>54</v>
      </c>
      <c r="G56" t="s">
        <v>22</v>
      </c>
      <c r="H56" s="12"/>
      <c r="I56" s="12"/>
      <c r="J56" s="12">
        <f>Νομικά[[#This Row],[Προβλεπόμενα έξοδα]]-Νομικά[[#This Row],[Πραγματικά έξοδα]]</f>
        <v>0</v>
      </c>
    </row>
    <row r="57" spans="1:10" x14ac:dyDescent="0.2">
      <c r="B57" s="4" t="s">
        <v>40</v>
      </c>
      <c r="C57" s="11"/>
      <c r="D57" s="11"/>
      <c r="E57" s="11">
        <f>ΠροσωπικήΦροντίδα[[#This Row],[Προβλεπόμενα έξοδα]]-ΠροσωπικήΦροντίδα[[#This Row],[Πραγματικά έξοδα]]</f>
        <v>0</v>
      </c>
      <c r="G57" t="s">
        <v>23</v>
      </c>
      <c r="H57" s="12"/>
      <c r="I57" s="12"/>
      <c r="J57" s="12">
        <f>SUBTOTAL(109,Νομικά[Διαφορά])</f>
        <v>0</v>
      </c>
    </row>
    <row r="58" spans="1:10" x14ac:dyDescent="0.2">
      <c r="B58" s="4" t="s">
        <v>44</v>
      </c>
      <c r="C58" s="11"/>
      <c r="D58" s="11"/>
      <c r="E58" s="11">
        <f>ΠροσωπικήΦροντίδα[[#This Row],[Προβλεπόμενα έξοδα]]-ΠροσωπικήΦροντίδα[[#This Row],[Πραγματικά έξοδα]]</f>
        <v>0</v>
      </c>
      <c r="G58" s="16"/>
      <c r="H58" s="16"/>
      <c r="I58" s="16"/>
      <c r="J58" s="16"/>
    </row>
    <row r="59" spans="1:10" x14ac:dyDescent="0.2">
      <c r="A59" s="8" t="s">
        <v>8</v>
      </c>
      <c r="B59" s="4" t="s">
        <v>45</v>
      </c>
      <c r="C59" s="11"/>
      <c r="D59" s="11"/>
      <c r="E59" s="11">
        <f>ΠροσωπικήΦροντίδα[[#This Row],[Προβλεπόμενα έξοδα]]-ΠροσωπικήΦροντίδα[[#This Row],[Πραγματικά έξοδα]]</f>
        <v>0</v>
      </c>
      <c r="G59" s="17" t="s">
        <v>84</v>
      </c>
      <c r="H59" s="17"/>
      <c r="I59" s="17"/>
      <c r="J59" s="18">
        <f>SUBTOTAL(109,Στέγαση[Προβλεπόμενα έξοδα],Μετακινήσεις[Προβλεπόμενα έξοδα],Ασφάλεια[Προβλεπόμενα έξοδα],Φαγητό[Προβλεπόμενα έξοδα],Κατοικίδια[Προβλεπόμενα έξοδα],ΠροσωπικήΦροντίδα[Προβλεπόμενα έξοδα],Διασκέδαση[Προβλεπόμενα έξοδα],Δάνεια[Προβλεπόμενα έξοδα],Φόροι[Προβλεπόμενα έξοδα],Αποταμιεύσεις[Προβλεπόμενα έξοδα],Δώρα[Προβλεπόμενα έξοδα],Νομικά[Προβλεπόμενα έξοδα])</f>
        <v>1195</v>
      </c>
    </row>
    <row r="60" spans="1:10" x14ac:dyDescent="0.2">
      <c r="B60" s="4" t="s">
        <v>46</v>
      </c>
      <c r="C60" s="11"/>
      <c r="D60" s="11"/>
      <c r="E60" s="11">
        <f>ΠροσωπικήΦροντίδα[[#This Row],[Προβλεπόμενα έξοδα]]-ΠροσωπικήΦροντίδα[[#This Row],[Πραγματικά έξοδα]]</f>
        <v>0</v>
      </c>
      <c r="G60" s="17"/>
      <c r="H60" s="17"/>
      <c r="I60" s="17"/>
      <c r="J60" s="18"/>
    </row>
    <row r="61" spans="1:10" x14ac:dyDescent="0.2">
      <c r="B61" s="4" t="s">
        <v>47</v>
      </c>
      <c r="C61" s="11"/>
      <c r="D61" s="11"/>
      <c r="E61" s="11">
        <f>ΠροσωπικήΦροντίδα[[#This Row],[Προβλεπόμενα έξοδα]]-ΠροσωπικήΦροντίδα[[#This Row],[Πραγματικά έξοδα]]</f>
        <v>0</v>
      </c>
      <c r="G61" s="17" t="s">
        <v>85</v>
      </c>
      <c r="H61" s="17"/>
      <c r="I61" s="17"/>
      <c r="J61" s="18">
        <f>SUBTOTAL(109,Στέγαση[Πραγματικά έξοδα],Μετακινήσεις[Πραγματικά έξοδα],Ασφάλεια[Πραγματικά έξοδα],Φαγητό[Πραγματικά έξοδα],Κατοικίδια[Πραγματικά έξοδα],ΠροσωπικήΦροντίδα[Πραγματικά έξοδα],Διασκέδαση[Πραγματικά έξοδα],Δάνεια[Πραγματικά έξοδα],Φόροι[Πραγματικά έξοδα],Αποταμιεύσεις[Πραγματικά έξοδα],Δώρα[Πραγματικά έξοδα],Νομικά[Πραγματικά έξοδα])</f>
        <v>1236</v>
      </c>
    </row>
    <row r="62" spans="1:10" x14ac:dyDescent="0.2">
      <c r="B62" s="4" t="s">
        <v>48</v>
      </c>
      <c r="C62" s="11"/>
      <c r="D62" s="11"/>
      <c r="E62" s="11">
        <f>ΠροσωπικήΦροντίδα[[#This Row],[Προβλεπόμενα έξοδα]]-ΠροσωπικήΦροντίδα[[#This Row],[Πραγματικά έξοδα]]</f>
        <v>0</v>
      </c>
      <c r="G62" s="17"/>
      <c r="H62" s="17"/>
      <c r="I62" s="17"/>
      <c r="J62" s="18"/>
    </row>
    <row r="63" spans="1:10" x14ac:dyDescent="0.2">
      <c r="B63" s="4" t="s">
        <v>22</v>
      </c>
      <c r="C63" s="11"/>
      <c r="D63" s="11"/>
      <c r="E63" s="11">
        <f>ΠροσωπικήΦροντίδα[[#This Row],[Προβλεπόμενα έξοδα]]-ΠροσωπικήΦροντίδα[[#This Row],[Πραγματικά έξοδα]]</f>
        <v>0</v>
      </c>
      <c r="G63" s="17" t="s">
        <v>86</v>
      </c>
      <c r="H63" s="17"/>
      <c r="I63" s="17"/>
      <c r="J63" s="18">
        <f>J59-J61</f>
        <v>-41</v>
      </c>
    </row>
    <row r="64" spans="1:10" x14ac:dyDescent="0.2">
      <c r="B64" s="4" t="s">
        <v>23</v>
      </c>
      <c r="C64" s="11"/>
      <c r="D64" s="11"/>
      <c r="E64" s="11">
        <f>SUBTOTAL(109,ΠροσωπικήΦροντίδα[Διαφορά])</f>
        <v>0</v>
      </c>
      <c r="G64" s="17"/>
      <c r="H64" s="17"/>
      <c r="I64" s="17"/>
      <c r="J64" s="18"/>
    </row>
    <row r="65" spans="2:5" x14ac:dyDescent="0.2">
      <c r="B65" s="16"/>
      <c r="C65" s="16"/>
      <c r="D65" s="16"/>
      <c r="E65" s="16"/>
    </row>
  </sheetData>
  <mergeCells count="32">
    <mergeCell ref="C4:D4"/>
    <mergeCell ref="B8:B10"/>
    <mergeCell ref="B4:B6"/>
    <mergeCell ref="G8:I9"/>
    <mergeCell ref="G6:I7"/>
    <mergeCell ref="G4:I5"/>
    <mergeCell ref="C10:D10"/>
    <mergeCell ref="C9:D9"/>
    <mergeCell ref="C8:D8"/>
    <mergeCell ref="C6:D6"/>
    <mergeCell ref="C5:D5"/>
    <mergeCell ref="G32:J32"/>
    <mergeCell ref="J8:J9"/>
    <mergeCell ref="J6:J7"/>
    <mergeCell ref="J4:J5"/>
    <mergeCell ref="G59:I60"/>
    <mergeCell ref="G23:J23"/>
    <mergeCell ref="B24:E24"/>
    <mergeCell ref="B34:E34"/>
    <mergeCell ref="B41:E41"/>
    <mergeCell ref="B47:E47"/>
    <mergeCell ref="B55:E55"/>
    <mergeCell ref="B65:E65"/>
    <mergeCell ref="G58:J58"/>
    <mergeCell ref="G51:J51"/>
    <mergeCell ref="G45:J45"/>
    <mergeCell ref="G39:J39"/>
    <mergeCell ref="G63:I64"/>
    <mergeCell ref="J63:J64"/>
    <mergeCell ref="J59:J60"/>
    <mergeCell ref="J61:J62"/>
    <mergeCell ref="G61:I62"/>
  </mergeCells>
  <printOptions horizontalCentered="1"/>
  <pageMargins left="0.4" right="0.4" top="0.4" bottom="0.4" header="0.3" footer="0.3"/>
  <pageSetup paperSize="9" fitToHeight="0" orientation="portrait" r:id="rId1"/>
  <headerFooter differentFirst="1">
    <oddFooter>Page &amp;P of &amp;N</oddFooter>
  </headerFooter>
  <ignoredErrors>
    <ignoredError sqref="J13:J21 E26:E32 J25:J30 J34:J37 E36:E39 E43:E45 J41:J43 J47:J49 J53:J56 J59:J62 E57:E63 E49:E53"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Φύλλα εργασίας</vt:lpstr>
      </vt:variant>
      <vt:variant>
        <vt:i4>2</vt:i4>
      </vt:variant>
    </vt:vector>
  </HeadingPairs>
  <TitlesOfParts>
    <vt:vector size="2" baseType="lpstr">
      <vt:lpstr>ΕΝΑΡΞΗ</vt:lpstr>
      <vt:lpstr>ΠΡΟΣΩΠΙΚΟΣ ΜΗΝ. ΠΡΟΫΠΟΛΟΓΙΣΜΟΣ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2018-05-30T12:18:28Z</dcterms:created>
  <dcterms:modified xsi:type="dcterms:W3CDTF">2018-09-18T09:14:19Z</dcterms:modified>
</cp:coreProperties>
</file>

<file path=docProps/custom.xml><?xml version="1.0" encoding="utf-8"?>
<Properties xmlns="http://schemas.openxmlformats.org/officeDocument/2006/custom-properties" xmlns:vt="http://schemas.openxmlformats.org/officeDocument/2006/docPropsVTypes"/>
</file>