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4"/>
  <workbookPr filterPrivacy="1"/>
  <xr:revisionPtr revIDLastSave="0" documentId="13_ncr:1_{EAEB5EF4-F267-4762-8FE2-AF2DC12E7374}" xr6:coauthVersionLast="41" xr6:coauthVersionMax="41" xr10:uidLastSave="{00000000-0000-0000-0000-000000000000}"/>
  <bookViews>
    <workbookView xWindow="-120" yWindow="-120" windowWidth="28800" windowHeight="16110" xr2:uid="{00000000-000D-0000-FFFF-FFFF00000000}"/>
  </bookViews>
  <sheets>
    <sheet name="ΤΡΟΠΟΣ ΧΡΗΣΗΣ ΤΟΥ ΠΡΟΤΥΠΟΥ" sheetId="2" r:id="rId1"/>
    <sheet name="ΒΑΘΜΟΛΟΓΙΟ" sheetId="1" r:id="rId2"/>
  </sheets>
  <definedNames>
    <definedName name="ΠεριοχήΤίτλου1..G24.1">ΒΑΘΜΟΛΟΓΙΟ!$B$21:$C$21</definedName>
    <definedName name="ΠεριοχήΤίτλουΓραμμής1..U6">ΒΑΘΜΟΛΟΓΙΟ!$H$3</definedName>
    <definedName name="ΠεριοχήΤίτλουΓραμμής2..X9">ΒΑΘΜΟΛΟΓΙΟ!$E$8:$G$8</definedName>
    <definedName name="ΠεριοχήΤίτλουΓραμμής3..H12">ΒΑΘΜΟΛΟΓΙΟ!$E$11:$G$11</definedName>
    <definedName name="ΠίνακαςΒαθμών">ΒΑΘΜΟΛΟΓΙΟ!$I$3:$U$6</definedName>
    <definedName name="ΣύνολοΒαθμών">ΒΑΘΜΟΛΟΓΙΟ!$H$12</definedName>
    <definedName name="Τίτλος1">Βαθμολογίες[[#Headers],[Όνομα μαθητή]]</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H11" i="1"/>
  <c r="E15" i="1" l="1"/>
  <c r="E16" i="1"/>
  <c r="E17" i="1"/>
  <c r="E18" i="1"/>
  <c r="E19" i="1"/>
  <c r="D17" i="1" l="1"/>
  <c r="D18" i="1"/>
  <c r="D19" i="1"/>
  <c r="F19" i="1" l="1"/>
  <c r="G19" i="1"/>
  <c r="F18" i="1"/>
  <c r="G18" i="1"/>
  <c r="F17" i="1"/>
  <c r="G17"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<sst xmlns="http://schemas.openxmlformats.org/spreadsheetml/2006/main" count="132" uniqueCount="65">
  <si>
    <t>ΟΔΗΓΊΕΣ</t>
  </si>
  <si>
    <r>
      <t xml:space="preserve">Οδηγίες: </t>
    </r>
    <r>
      <rPr>
        <sz val="11"/>
        <color theme="7" tint="-0.499984740745262"/>
        <rFont val="Century Gothic"/>
        <family val="2"/>
        <scheme val="minor"/>
      </rPr>
      <t>Μην παραλείπετε να αποθηκεύετε αντίγραφα ασφαλείας των βαθμών.</t>
    </r>
  </si>
  <si>
    <t xml:space="preserve">1. Συμπληρώστε το όνομα του σχολείου, πληροφορίες τάξης, ονόματα μαθητών και κωδικούς μαθητών (προαιρετικό).   </t>
  </si>
  <si>
    <t>2. Προσαρμόστε τον πίνακα βαθμών σύμφωνα με το τυπικό σύστημα βαθμολογίας που χρησιμοποιείτε.</t>
  </si>
  <si>
    <t xml:space="preserve">3. Συμπληρώστε τα ονόματα των εργασιών, κουίζ ή τεστ που χρησιμοποιείτε (π.χ., "Τεστ 1") ξεκινώντας από το κελί H8, καθώς και τους βαθμούς που λαμβάνει κάθε εργασία. </t>
  </si>
  <si>
    <t>4. Συμπληρώστε τις βαθμολογίες για κάθε μαθητή για κάθε εργασία ή τεστ. Οι στήλες "Μέσος όρος", "Βαθμολογία", "Βαθμός με γράμμα" και "GPA" υπολογίζονται αυτόματα, αλλά μπορείτε να τα αντικαταστήσετε, εάν θέλετε. Για να απονείμετε επιπλέον βαθμούς, απλώς δώστε περισσότερους βαθμούς σε μια εργασία από τους συνολικούς δυνατούς βαθμούς για αυτή την εργασία.</t>
  </si>
  <si>
    <t>Εάν θέλετε να αλλάξετε αυτό που θα εκτυπωθεί, χρησιμοποιήστε την εντολή "Περιοχή εκτύπωσης" στο μενού "Διάταξη σελίδας".</t>
  </si>
  <si>
    <t>Οι βαθμολογίες βασίζονται σε μια τυπική ποσοστιαία κλίμακα σύμφωνα με τον συνολικό αριθμό βαθμών που έχουν εκχωρηθεί στις γραμμές 8 και 9. Προσαρμόστε κάθε εργασία ή τεστ στους βαθμούς που θέλετε και, στη συνέχεια, προσαρμόστε το ποσοστό που συνοδεύει την κατάλληλη βαθμολογία. Για να κάνετε μη αυτόματες αλλαγές, αντικαταστήστε τα κελιά βαθμολογίας.</t>
  </si>
  <si>
    <t>Εισαγάγετε κάθε εργασία, κουίζ ή τεστ και τους βαθμούς που λαμβάνει στα κελιά H8 σε X9.</t>
  </si>
  <si>
    <t>ΤΟ ΟΝΟΜΑ ΤΟΥ ΣΧΟΛΕΙΟΥ ΣΑΣ</t>
  </si>
  <si>
    <t>Όνομα καθηγητή</t>
  </si>
  <si>
    <t>Τάξη/Εργασία</t>
  </si>
  <si>
    <t>Έτος/Εξάμηνο/Τρίμηνο</t>
  </si>
  <si>
    <t>Όνομα μαθητή</t>
  </si>
  <si>
    <t>Αριθμός μαθητή 1</t>
  </si>
  <si>
    <t>Αριθμός μαθητή 2</t>
  </si>
  <si>
    <t>Σύνοψη τάξης</t>
  </si>
  <si>
    <t xml:space="preserve"> Μέσος όρος</t>
  </si>
  <si>
    <t xml:space="preserve"> Υψηλότερη βαθμολογία</t>
  </si>
  <si>
    <t xml:space="preserve"> Χαμηλότερη βαθμολογία</t>
  </si>
  <si>
    <t>Κωδικός μαθητή</t>
  </si>
  <si>
    <t>Μέσος όρος</t>
  </si>
  <si>
    <t>Όνομα εργασίας ή τεστ</t>
  </si>
  <si>
    <t>Συνολικοί διαθέσιμοι βαθμοί:</t>
  </si>
  <si>
    <t>Συνολικός αριθμός εργασιών και τεστ:</t>
  </si>
  <si>
    <t>Συνολικοί δυνατοί βαθμοί:</t>
  </si>
  <si>
    <t>Βαθμολογία</t>
  </si>
  <si>
    <t>Βαθμός με γράμμα</t>
  </si>
  <si>
    <t>GPA</t>
  </si>
  <si>
    <t>%</t>
  </si>
  <si>
    <t>ΕΣ1</t>
  </si>
  <si>
    <t>Στήλη6</t>
  </si>
  <si>
    <t/>
  </si>
  <si>
    <t>ΣΤ</t>
  </si>
  <si>
    <t>ΕΣ2</t>
  </si>
  <si>
    <t>Στήλη7</t>
  </si>
  <si>
    <t>Δ-</t>
  </si>
  <si>
    <t>ΤΡ1</t>
  </si>
  <si>
    <t>Στήλη8</t>
  </si>
  <si>
    <t>Δ</t>
  </si>
  <si>
    <t>Στήλη9</t>
  </si>
  <si>
    <t>Δ+</t>
  </si>
  <si>
    <t>Στήλη10</t>
  </si>
  <si>
    <t>Γ-</t>
  </si>
  <si>
    <t>Στήλη11</t>
  </si>
  <si>
    <t>Γ</t>
  </si>
  <si>
    <t>Στήλη12</t>
  </si>
  <si>
    <t>Γ+</t>
  </si>
  <si>
    <t>Στήλη13</t>
  </si>
  <si>
    <t>Β-</t>
  </si>
  <si>
    <t>Στήλη14</t>
  </si>
  <si>
    <t>Β</t>
  </si>
  <si>
    <t>Στήλη15</t>
  </si>
  <si>
    <t>B+</t>
  </si>
  <si>
    <t>Στήλη16</t>
  </si>
  <si>
    <t>A-</t>
  </si>
  <si>
    <t>Στήλη17</t>
  </si>
  <si>
    <t>Α</t>
  </si>
  <si>
    <t>Στήλη18</t>
  </si>
  <si>
    <t>A+</t>
  </si>
  <si>
    <t>Στήλη19</t>
  </si>
  <si>
    <t>Στήλη20</t>
  </si>
  <si>
    <t>Στήλη21</t>
  </si>
  <si>
    <t>Στήλη22</t>
  </si>
  <si>
    <r>
      <t>Χρησιμοποιήστε το φύλλο εργασίας ΒΑΘΜΟΛΟΓΙΟ για να υπολογίσετε τους βαθμούς, όπου κάθε εργασία λαμβάνει έναν καθορισμένο αριθμό βαθμών.</t>
    </r>
    <r>
      <rPr>
        <b/>
        <sz val="11"/>
        <color rgb="FF000000"/>
        <rFont val="Tahoma"/>
        <family val="2"/>
        <charset val="16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</si>
</sst>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30" x14ac:knownFonts="1">
    <font>
      <sz val="11"/>
      <name val="Tahoma"/>
      <family val="2"/>
    </font>
    <font>
      <sz val="10"/>
      <name val="Century Gothic"/>
      <family val="2"/>
      <scheme val="minor"/>
    </font>
    <font>
      <sz val="20"/>
      <color theme="4" tint="-0.499984740745262"/>
      <name val="Corbel"/>
      <family val="2"/>
      <scheme val="major"/>
    </font>
    <font>
      <sz val="14"/>
      <color theme="3"/>
      <name val="Corbel"/>
      <family val="2"/>
      <scheme val="major"/>
    </font>
    <font>
      <sz val="11"/>
      <color theme="3"/>
      <name val="Corbel"/>
      <family val="2"/>
      <scheme val="major"/>
    </font>
    <font>
      <sz val="11"/>
      <color theme="7" tint="-0.499984740745262"/>
      <name val="Century Gothic"/>
      <family val="2"/>
      <scheme val="minor"/>
    </font>
    <font>
      <sz val="11"/>
      <color rgb="FF000000"/>
      <name val="Corbel"/>
      <family val="2"/>
    </font>
    <font>
      <sz val="18"/>
      <color theme="3"/>
      <name val="Corbel"/>
      <family val="2"/>
      <scheme val="major"/>
    </font>
    <font>
      <sz val="11"/>
      <color theme="1"/>
      <name val="Tahoma"/>
      <family val="2"/>
    </font>
    <font>
      <sz val="11"/>
      <name val="Tahoma"/>
      <family val="2"/>
    </font>
    <font>
      <sz val="11"/>
      <color rgb="FF006100"/>
      <name val="Tahoma"/>
      <family val="2"/>
    </font>
    <font>
      <sz val="11"/>
      <color rgb="FF9C0006"/>
      <name val="Tahoma"/>
      <family val="2"/>
    </font>
    <font>
      <b/>
      <sz val="11"/>
      <color theme="3"/>
      <name val="Tahoma"/>
      <family val="2"/>
    </font>
    <font>
      <b/>
      <sz val="11"/>
      <color theme="0"/>
      <name val="Tahoma"/>
      <family val="2"/>
    </font>
    <font>
      <b/>
      <sz val="11"/>
      <color theme="1"/>
      <name val="Tahoma"/>
      <family val="2"/>
    </font>
    <font>
      <sz val="11"/>
      <color theme="0"/>
      <name val="Tahoma"/>
      <family val="2"/>
    </font>
    <font>
      <i/>
      <sz val="11"/>
      <color theme="1" tint="0.34998626667073579"/>
      <name val="Tahoma"/>
      <family val="2"/>
    </font>
    <font>
      <sz val="11"/>
      <color rgb="FFFF0000"/>
      <name val="Tahoma"/>
      <family val="2"/>
    </font>
    <font>
      <b/>
      <sz val="11"/>
      <color rgb="FFFA7D00"/>
      <name val="Tahoma"/>
      <family val="2"/>
    </font>
    <font>
      <sz val="11"/>
      <color rgb="FF3F3F76"/>
      <name val="Tahoma"/>
      <family val="2"/>
    </font>
    <font>
      <b/>
      <sz val="11"/>
      <color rgb="FF3F3F3F"/>
      <name val="Tahoma"/>
      <family val="2"/>
    </font>
    <font>
      <sz val="11"/>
      <color rgb="FF9C5700"/>
      <name val="Tahoma"/>
      <family val="2"/>
    </font>
    <font>
      <sz val="11"/>
      <color rgb="FFFA7D00"/>
      <name val="Tahoma"/>
      <family val="2"/>
    </font>
    <font>
      <b/>
      <sz val="11"/>
      <name val="Tahoma"/>
      <family val="2"/>
      <charset val="161"/>
    </font>
    <font>
      <b/>
      <sz val="11"/>
      <color rgb="FF000000"/>
      <name val="Tahoma"/>
      <family val="2"/>
      <charset val="161"/>
    </font>
    <font>
      <sz val="11"/>
      <color theme="1"/>
      <name val="Tahoma"/>
      <family val="2"/>
      <charset val="161"/>
    </font>
    <font>
      <sz val="10"/>
      <name val="Tahoma"/>
      <family val="2"/>
      <charset val="161"/>
    </font>
    <font>
      <b/>
      <sz val="11"/>
      <color theme="0"/>
      <name val="Tahoma"/>
      <family val="2"/>
      <charset val="161"/>
    </font>
    <font>
      <sz val="11"/>
      <color theme="4" tint="-0.499984740745262"/>
      <name val="Tahoma"/>
      <family val="2"/>
      <charset val="161"/>
    </font>
    <font>
      <sz val="11"/>
      <name val="Tahoma"/>
      <family val="2"/>
      <charset val="161"/>
    </font>
  </fonts>
  <fills count="36">
    <fill>
      <patternFill patternType="none"/>
    </fill>
    <fill>
      <patternFill patternType="gray125"/>
    </fill>
    <fill>
      <patternFill patternType="solid">
        <fgColor theme="4" tint="0.79998168889431442"/>
        <bgColor theme="4" tint="0.79998168889431442"/>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499984740745262"/>
      </top>
      <bottom style="thin">
        <color theme="4" tint="0.39997558519241921"/>
      </bottom>
      <diagonal/>
    </border>
    <border>
      <left/>
      <right style="thin">
        <color theme="1" tint="0.34998626667073579"/>
      </right>
      <top/>
      <bottom/>
      <diagonal/>
    </border>
    <border>
      <left style="thin">
        <color theme="4" tint="-0.24994659260841701"/>
      </left>
      <right/>
      <top style="thin">
        <color theme="4" tint="-0.499984740745262"/>
      </top>
      <bottom/>
      <diagonal/>
    </border>
    <border>
      <left/>
      <right/>
      <top/>
      <bottom style="thin">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wrapText="1"/>
    </xf>
    <xf numFmtId="0" fontId="2" fillId="0" borderId="3" applyNumberFormat="0" applyFill="0" applyProtection="0">
      <alignment horizontal="left"/>
    </xf>
    <xf numFmtId="0" fontId="3" fillId="0" borderId="0" applyNumberFormat="0" applyFill="0" applyProtection="0">
      <alignment horizontal="left"/>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12" fillId="0" borderId="5" applyNumberFormat="0" applyFill="0" applyAlignment="0" applyProtection="0"/>
    <xf numFmtId="0" fontId="9" fillId="4" borderId="4" applyNumberFormat="0" applyAlignment="0" applyProtection="0"/>
    <xf numFmtId="0" fontId="16" fillId="0" borderId="0" applyNumberFormat="0" applyFill="0" applyBorder="0" applyAlignment="0" applyProtection="0"/>
    <xf numFmtId="0" fontId="14" fillId="0" borderId="6" applyNumberFormat="0" applyFill="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0" fillId="6" borderId="0" applyNumberFormat="0" applyBorder="0" applyAlignment="0" applyProtection="0"/>
    <xf numFmtId="0" fontId="11" fillId="7" borderId="0" applyNumberFormat="0" applyBorder="0" applyAlignment="0" applyProtection="0"/>
    <xf numFmtId="0" fontId="21" fillId="8" borderId="0" applyNumberFormat="0" applyBorder="0" applyAlignment="0" applyProtection="0"/>
    <xf numFmtId="0" fontId="19" fillId="9" borderId="14" applyNumberFormat="0" applyAlignment="0" applyProtection="0"/>
    <xf numFmtId="0" fontId="20" fillId="10" borderId="15" applyNumberFormat="0" applyAlignment="0" applyProtection="0"/>
    <xf numFmtId="0" fontId="18" fillId="10" borderId="14" applyNumberFormat="0" applyAlignment="0" applyProtection="0"/>
    <xf numFmtId="0" fontId="22" fillId="0" borderId="16" applyNumberFormat="0" applyFill="0" applyAlignment="0" applyProtection="0"/>
    <xf numFmtId="0" fontId="13" fillId="11" borderId="17" applyNumberFormat="0" applyAlignment="0" applyProtection="0"/>
    <xf numFmtId="0" fontId="17" fillId="0" borderId="0" applyNumberFormat="0" applyFill="0" applyBorder="0" applyAlignment="0" applyProtection="0"/>
    <xf numFmtId="0" fontId="15"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5"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15"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15"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15"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15"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cellStyleXfs>
  <cellXfs count="46">
    <xf numFmtId="0" fontId="0" fillId="0" borderId="0" xfId="0">
      <alignment wrapText="1"/>
    </xf>
    <xf numFmtId="0" fontId="4" fillId="0" borderId="0" xfId="2" applyFont="1" applyAlignment="1">
      <alignment horizontal="left" vertical="center"/>
    </xf>
    <xf numFmtId="0" fontId="6" fillId="0" borderId="0" xfId="0" applyFont="1" applyAlignment="1">
      <alignment horizontal="left" vertical="center" wrapText="1" readingOrder="1"/>
    </xf>
    <xf numFmtId="0" fontId="0" fillId="0" borderId="0" xfId="0" applyAlignment="1">
      <alignment vertical="center" wrapText="1"/>
    </xf>
    <xf numFmtId="0" fontId="12" fillId="0" borderId="0" xfId="12" applyAlignment="1">
      <alignment horizontal="center" vertical="center" wrapText="1"/>
    </xf>
    <xf numFmtId="0" fontId="23" fillId="0" borderId="0" xfId="0" applyFont="1" applyAlignment="1">
      <alignment vertical="center" wrapText="1"/>
    </xf>
    <xf numFmtId="0" fontId="1" fillId="0" borderId="0" xfId="0" applyFont="1" applyAlignment="1">
      <alignment vertical="center" wrapText="1"/>
    </xf>
    <xf numFmtId="0" fontId="27" fillId="5" borderId="10" xfId="0" applyFont="1" applyFill="1" applyBorder="1" applyAlignment="1">
      <alignment vertical="center" wrapText="1"/>
    </xf>
    <xf numFmtId="0" fontId="25" fillId="2" borderId="2" xfId="0" applyFont="1" applyFill="1" applyBorder="1" applyAlignment="1">
      <alignment vertical="center" wrapText="1"/>
    </xf>
    <xf numFmtId="2" fontId="25" fillId="2" borderId="2" xfId="0" applyNumberFormat="1" applyFont="1" applyFill="1" applyBorder="1" applyAlignment="1">
      <alignment vertical="center" wrapText="1"/>
    </xf>
    <xf numFmtId="0" fontId="25" fillId="0" borderId="1" xfId="0" applyFont="1" applyBorder="1" applyAlignment="1">
      <alignment vertical="center" wrapText="1"/>
    </xf>
    <xf numFmtId="2" fontId="25" fillId="0" borderId="1" xfId="0" applyNumberFormat="1" applyFont="1" applyBorder="1" applyAlignment="1">
      <alignment vertical="center" wrapText="1"/>
    </xf>
    <xf numFmtId="0" fontId="28" fillId="2" borderId="7" xfId="0" applyFont="1" applyFill="1" applyBorder="1" applyAlignment="1">
      <alignment vertical="center" wrapText="1"/>
    </xf>
    <xf numFmtId="3" fontId="28" fillId="2" borderId="7" xfId="0" applyNumberFormat="1" applyFont="1" applyFill="1" applyBorder="1" applyAlignment="1">
      <alignment horizontal="left" vertical="center"/>
    </xf>
    <xf numFmtId="0" fontId="28" fillId="2" borderId="8" xfId="0" applyFont="1" applyFill="1" applyBorder="1" applyAlignment="1">
      <alignment vertical="center" wrapText="1"/>
    </xf>
    <xf numFmtId="9" fontId="28" fillId="2" borderId="8" xfId="0" applyNumberFormat="1" applyFont="1" applyFill="1" applyBorder="1" applyAlignment="1">
      <alignment horizontal="left" vertical="center"/>
    </xf>
    <xf numFmtId="0" fontId="28" fillId="0" borderId="0" xfId="0" applyFont="1" applyAlignment="1">
      <alignment vertical="center" wrapText="1"/>
    </xf>
    <xf numFmtId="0" fontId="28" fillId="0" borderId="0" xfId="0" applyFont="1" applyAlignment="1">
      <alignment horizontal="left" vertical="center"/>
    </xf>
    <xf numFmtId="0" fontId="28" fillId="2" borderId="3" xfId="0" applyFont="1" applyFill="1" applyBorder="1" applyAlignment="1">
      <alignment vertical="center" wrapText="1"/>
    </xf>
    <xf numFmtId="0" fontId="28" fillId="2" borderId="3" xfId="0" applyFont="1" applyFill="1" applyBorder="1" applyAlignment="1">
      <alignment horizontal="left" vertical="center"/>
    </xf>
    <xf numFmtId="0" fontId="25" fillId="2" borderId="7" xfId="0" applyFont="1" applyFill="1" applyBorder="1" applyAlignment="1">
      <alignment vertical="center" wrapText="1"/>
    </xf>
    <xf numFmtId="1" fontId="25" fillId="2" borderId="7" xfId="0" applyNumberFormat="1" applyFont="1" applyFill="1" applyBorder="1" applyAlignment="1">
      <alignment vertical="center" wrapText="1"/>
    </xf>
    <xf numFmtId="0" fontId="27" fillId="0" borderId="0" xfId="0" applyFont="1" applyAlignment="1">
      <alignment vertical="center" wrapText="1"/>
    </xf>
    <xf numFmtId="0" fontId="25" fillId="0" borderId="0" xfId="0" applyFont="1" applyAlignment="1">
      <alignment vertical="center" wrapText="1"/>
    </xf>
    <xf numFmtId="168" fontId="25" fillId="0" borderId="0" xfId="0" applyNumberFormat="1" applyFont="1" applyAlignment="1">
      <alignment vertical="center" wrapText="1"/>
    </xf>
    <xf numFmtId="3" fontId="25" fillId="0" borderId="0" xfId="0" applyNumberFormat="1" applyFont="1" applyAlignment="1">
      <alignment vertical="center" wrapText="1"/>
    </xf>
    <xf numFmtId="2" fontId="25" fillId="0" borderId="0" xfId="0" applyNumberFormat="1" applyFont="1" applyAlignment="1">
      <alignment vertical="center" wrapText="1"/>
    </xf>
    <xf numFmtId="1" fontId="29" fillId="0" borderId="9" xfId="0" applyNumberFormat="1" applyFont="1" applyBorder="1" applyAlignment="1">
      <alignment horizontal="left" vertical="center"/>
    </xf>
    <xf numFmtId="1" fontId="29" fillId="3" borderId="9" xfId="0" applyNumberFormat="1" applyFont="1" applyFill="1" applyBorder="1" applyAlignment="1">
      <alignment horizontal="left" vertical="center"/>
    </xf>
    <xf numFmtId="0" fontId="26" fillId="0" borderId="0" xfId="0" applyFont="1">
      <alignment wrapText="1"/>
    </xf>
    <xf numFmtId="0" fontId="2" fillId="0" borderId="3" xfId="1">
      <alignment horizontal="left"/>
    </xf>
    <xf numFmtId="0" fontId="27" fillId="5" borderId="12" xfId="0" applyFont="1" applyFill="1" applyBorder="1" applyAlignment="1">
      <alignment vertical="center" wrapText="1"/>
    </xf>
    <xf numFmtId="0" fontId="27" fillId="5" borderId="8" xfId="0" applyFont="1" applyFill="1" applyBorder="1" applyAlignment="1">
      <alignment vertical="center" wrapText="1"/>
    </xf>
    <xf numFmtId="0" fontId="27" fillId="5" borderId="10" xfId="0" applyFont="1" applyFill="1" applyBorder="1" applyAlignment="1">
      <alignment vertical="center" wrapText="1"/>
    </xf>
    <xf numFmtId="168" fontId="25" fillId="2" borderId="1" xfId="0" applyNumberFormat="1" applyFont="1" applyFill="1" applyBorder="1" applyAlignment="1">
      <alignment horizontal="center" vertical="center" wrapText="1"/>
    </xf>
    <xf numFmtId="168" fontId="25" fillId="0" borderId="1" xfId="0" applyNumberFormat="1" applyFont="1" applyBorder="1" applyAlignment="1">
      <alignment horizontal="center" vertical="center" wrapText="1"/>
    </xf>
    <xf numFmtId="168" fontId="25" fillId="2" borderId="2" xfId="0" applyNumberFormat="1" applyFont="1" applyFill="1" applyBorder="1" applyAlignment="1">
      <alignment horizontal="center" vertical="center" wrapText="1"/>
    </xf>
    <xf numFmtId="0" fontId="25" fillId="2" borderId="13" xfId="0" applyFont="1" applyFill="1" applyBorder="1" applyAlignment="1">
      <alignment vertical="center" wrapText="1"/>
    </xf>
    <xf numFmtId="0" fontId="25" fillId="0" borderId="1" xfId="0" applyFont="1" applyBorder="1" applyAlignment="1">
      <alignment vertical="center" wrapText="1"/>
    </xf>
    <xf numFmtId="0" fontId="25" fillId="2" borderId="2" xfId="0" applyFont="1" applyFill="1" applyBorder="1" applyAlignment="1">
      <alignment vertical="center" wrapText="1"/>
    </xf>
    <xf numFmtId="0" fontId="0" fillId="0" borderId="0" xfId="0" applyAlignment="1">
      <alignment vertical="center" wrapText="1"/>
    </xf>
    <xf numFmtId="0" fontId="3" fillId="0" borderId="8" xfId="2" applyBorder="1">
      <alignment horizontal="left"/>
    </xf>
    <xf numFmtId="0" fontId="3" fillId="0" borderId="0" xfId="2">
      <alignment horizontal="left"/>
    </xf>
    <xf numFmtId="0" fontId="0" fillId="0" borderId="0" xfId="0" applyAlignment="1">
      <alignment horizontal="right" vertical="center"/>
    </xf>
    <xf numFmtId="0" fontId="0" fillId="0" borderId="11" xfId="0" applyBorder="1" applyAlignment="1">
      <alignment horizontal="right" vertical="center"/>
    </xf>
    <xf numFmtId="0" fontId="3" fillId="0" borderId="0" xfId="2" applyAlignment="1">
      <alignment horizontal="left" vertical="top"/>
    </xf>
  </cellXfs>
  <cellStyles count="47">
    <cellStyle name="20% - Έμφαση1" xfId="24" builtinId="30" customBuiltin="1"/>
    <cellStyle name="20% - Έμφαση2" xfId="28" builtinId="34" customBuiltin="1"/>
    <cellStyle name="20% - Έμφαση3" xfId="32" builtinId="38" customBuiltin="1"/>
    <cellStyle name="20% - Έμφαση4" xfId="36" builtinId="42" customBuiltin="1"/>
    <cellStyle name="20% - Έμφαση5" xfId="40" builtinId="46" customBuiltin="1"/>
    <cellStyle name="20% - Έμφαση6" xfId="44" builtinId="50" customBuiltin="1"/>
    <cellStyle name="40% - Έμφαση1" xfId="25" builtinId="31" customBuiltin="1"/>
    <cellStyle name="40% - Έμφαση2" xfId="29" builtinId="35" customBuiltin="1"/>
    <cellStyle name="40% - Έμφαση3" xfId="33" builtinId="39" customBuiltin="1"/>
    <cellStyle name="40% - Έμφαση4" xfId="37" builtinId="43" customBuiltin="1"/>
    <cellStyle name="40% - Έμφαση5" xfId="41" builtinId="47" customBuiltin="1"/>
    <cellStyle name="40% - Έμφαση6" xfId="45" builtinId="51" customBuiltin="1"/>
    <cellStyle name="60% - Έμφαση1" xfId="26" builtinId="32" customBuiltin="1"/>
    <cellStyle name="60% - Έμφαση2" xfId="30" builtinId="36" customBuiltin="1"/>
    <cellStyle name="60% - Έμφαση3" xfId="34" builtinId="40" customBuiltin="1"/>
    <cellStyle name="60% - Έμφαση4" xfId="38" builtinId="44" customBuiltin="1"/>
    <cellStyle name="60% - Έμφαση5" xfId="42" builtinId="48" customBuiltin="1"/>
    <cellStyle name="60% - Έμφαση6" xfId="46" builtinId="52" customBuiltin="1"/>
    <cellStyle name="Εισαγωγή" xfId="17" builtinId="20" customBuiltin="1"/>
    <cellStyle name="Έλεγχος κελιού" xfId="21" builtinId="23" customBuiltin="1"/>
    <cellStyle name="Έμφαση1" xfId="23" builtinId="29" customBuiltin="1"/>
    <cellStyle name="Έμφαση2" xfId="27" builtinId="33" customBuiltin="1"/>
    <cellStyle name="Έμφαση3" xfId="31" builtinId="37" customBuiltin="1"/>
    <cellStyle name="Έμφαση4" xfId="35" builtinId="41" customBuiltin="1"/>
    <cellStyle name="Έμφαση5" xfId="39" builtinId="45" customBuiltin="1"/>
    <cellStyle name="Έμφαση6" xfId="43" builtinId="49" customBuiltin="1"/>
    <cellStyle name="Έξοδος" xfId="18" builtinId="21" customBuiltin="1"/>
    <cellStyle name="Επεξηγηματικό κείμενο" xfId="10" builtinId="53" customBuiltin="1"/>
    <cellStyle name="Επικεφαλίδα 1" xfId="1" builtinId="16" customBuiltin="1"/>
    <cellStyle name="Επικεφαλίδα 2" xfId="2" builtinId="17" customBuiltin="1"/>
    <cellStyle name="Επικεφαλίδα 3" xfId="8" builtinId="18" customBuiltin="1"/>
    <cellStyle name="Επικεφαλίδα 4" xfId="12" builtinId="19" customBuiltin="1"/>
    <cellStyle name="Κακό" xfId="15" builtinId="27" customBuiltin="1"/>
    <cellStyle name="Καλό" xfId="14" builtinId="26" customBuiltin="1"/>
    <cellStyle name="Κανονικό" xfId="0" builtinId="0" customBuiltin="1"/>
    <cellStyle name="Κόμμα" xfId="3" builtinId="3" customBuiltin="1"/>
    <cellStyle name="Κόμμα [0]" xfId="4" builtinId="6" customBuiltin="1"/>
    <cellStyle name="Νόμισμα [0]" xfId="6" builtinId="7" customBuiltin="1"/>
    <cellStyle name="Νομισματική μονάδα" xfId="5" builtinId="4" customBuiltin="1"/>
    <cellStyle name="Ουδέτερο" xfId="16" builtinId="28" customBuiltin="1"/>
    <cellStyle name="Ποσοστό" xfId="7" builtinId="5" customBuiltin="1"/>
    <cellStyle name="Προειδοποιητικό κείμενο" xfId="22" builtinId="11" customBuiltin="1"/>
    <cellStyle name="Σημείωση" xfId="9" builtinId="10" customBuiltin="1"/>
    <cellStyle name="Συνδεδεμένο κελί" xfId="20" builtinId="24" customBuiltin="1"/>
    <cellStyle name="Σύνολο" xfId="11" builtinId="25" customBuiltin="1"/>
    <cellStyle name="Τίτλος" xfId="13" builtinId="15" customBuiltin="1"/>
    <cellStyle name="Υπολογισμός" xfId="19" builtinId="22" customBuiltin="1"/>
  </cellStyles>
  <dxfs count="52">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Tahoma"/>
        <family val="2"/>
        <charset val="161"/>
        <scheme val="none"/>
      </font>
      <alignment vertical="center" textRotation="0" indent="0" justifyLastLine="0" shrinkToFit="0" readingOrder="0"/>
    </dxf>
    <dxf>
      <font>
        <strike val="0"/>
        <outline val="0"/>
        <shadow val="0"/>
        <u val="none"/>
        <vertAlign val="baseline"/>
        <sz val="11"/>
        <name val="Tahoma"/>
        <family val="2"/>
        <charset val="161"/>
        <scheme val="none"/>
      </font>
      <alignment vertical="center" textRotation="0" indent="0" justifyLastLine="0" shrinkToFit="0" readingOrder="0"/>
    </dxf>
    <dxf>
      <font>
        <strike val="0"/>
        <outline val="0"/>
        <shadow val="0"/>
        <u val="none"/>
        <vertAlign val="baseline"/>
        <sz val="11"/>
        <name val="Tahoma"/>
        <family val="2"/>
        <charset val="161"/>
        <scheme val="none"/>
      </font>
      <alignment vertical="center" textRotation="0" indent="0" justifyLastLine="0" shrinkToFit="0" readingOrder="0"/>
    </dxf>
    <dxf>
      <font>
        <strike val="0"/>
        <outline val="0"/>
        <shadow val="0"/>
        <u val="none"/>
        <vertAlign val="baseline"/>
        <sz val="11"/>
        <name val="Tahoma"/>
        <family val="2"/>
        <charset val="161"/>
        <scheme val="none"/>
      </font>
      <alignment vertical="center" textRotation="0" indent="0" justifyLastLine="0" shrinkToFit="0" readingOrder="0"/>
    </dxf>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Στυλ πίνακα 1" pivot="0" count="3" xr9:uid="{B1EA4458-59DF-4C5F-B91A-97F3AB6B79BC}">
      <tableStyleElement type="wholeTable" dxfId="51"/>
      <tableStyleElement type="headerRow" dxfId="50"/>
      <tableStyleElement type="secondRowStripe" dxfId="4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Βαθμολογίες" displayName="Βαθμολογίες" ref="B14:X19" headerRowDxfId="48" dataDxfId="47" totalsRowDxfId="46">
  <autoFilter ref="B14:X19" xr:uid="{40E23578-EFEC-4473-9D85-CB83FC5D19AE}"/>
  <tableColumns count="23">
    <tableColumn id="1" xr3:uid="{00000000-0010-0000-0000-000001000000}" name="Όνομα μαθητή" totalsRowLabel="Total" dataDxfId="45" totalsRowDxfId="44"/>
    <tableColumn id="2" xr3:uid="{00000000-0010-0000-0000-000002000000}" name="Κωδικός μαθητή" dataDxfId="43" totalsRowDxfId="42"/>
    <tableColumn id="3" xr3:uid="{00000000-0010-0000-0000-000003000000}" name="Μέσος όρος" dataDxfId="41" totalsRowDxfId="40">
      <calculatedColumnFormula>IFERROR(IF(COUNT(Βαθμολογίες[[#This Row],[Στήλη6]:[Στήλη22]])=0,"",SUM(Βαθμολογίες[[#This Row],[Στήλη6]:[Στήλη22]])/ΣύνολοΒαθμών),"")</calculatedColumnFormula>
    </tableColumn>
    <tableColumn id="23" xr3:uid="{00000000-0010-0000-0000-000017000000}" name="Βαθμολογία" dataDxfId="39" totalsRowDxfId="38">
      <calculatedColumnFormula>IF(COUNT(Βαθμολογίες[[#This Row],[Στήλη6]:[Στήλη22]])=0,"",SUM(Βαθμολογίες[[#This Row],[Στήλη6]:[Στήλη22]]))</calculatedColumnFormula>
    </tableColumn>
    <tableColumn id="4" xr3:uid="{00000000-0010-0000-0000-000004000000}" name="Βαθμός με γράμμα" dataDxfId="37" totalsRowDxfId="36">
      <calculatedColumnFormula>IFERROR(IF(Βαθμολογίες[[#This Row],[Μέσος όρος]]&lt;&gt;"",HLOOKUP(Βαθμολογίες[[#This Row],[Μέσος όρος]]*ΣύνολοΒαθμών,ΠίνακαςΒαθμών,3),""),0)</calculatedColumnFormula>
    </tableColumn>
    <tableColumn id="5" xr3:uid="{00000000-0010-0000-0000-000005000000}" name="GPA" dataDxfId="35" totalsRowDxfId="34">
      <calculatedColumnFormula>IFERROR(IF(Βαθμολογίες[[#This Row],[Μέσος όρος]]&lt;&gt;"",HLOOKUP(Βαθμολογίες[[#This Row],[Μέσος όρος]]*ΣύνολοΒαθμών,ΠίνακαςΒαθμών,4),""),0)</calculatedColumnFormula>
    </tableColumn>
    <tableColumn id="6" xr3:uid="{00000000-0010-0000-0000-000006000000}" name="Στήλη6" dataDxfId="33" totalsRowDxfId="32"/>
    <tableColumn id="7" xr3:uid="{00000000-0010-0000-0000-000007000000}" name="Στήλη7" dataDxfId="31" totalsRowDxfId="30"/>
    <tableColumn id="8" xr3:uid="{00000000-0010-0000-0000-000008000000}" name="Στήλη8" dataDxfId="29" totalsRowDxfId="28"/>
    <tableColumn id="9" xr3:uid="{00000000-0010-0000-0000-000009000000}" name="Στήλη9" dataDxfId="27" totalsRowDxfId="26"/>
    <tableColumn id="10" xr3:uid="{00000000-0010-0000-0000-00000A000000}" name="Στήλη10" dataDxfId="25" totalsRowDxfId="24"/>
    <tableColumn id="11" xr3:uid="{00000000-0010-0000-0000-00000B000000}" name="Στήλη11" dataDxfId="23" totalsRowDxfId="22"/>
    <tableColumn id="12" xr3:uid="{00000000-0010-0000-0000-00000C000000}" name="Στήλη12" dataDxfId="21" totalsRowDxfId="20"/>
    <tableColumn id="13" xr3:uid="{00000000-0010-0000-0000-00000D000000}" name="Στήλη13" dataDxfId="19" totalsRowDxfId="18"/>
    <tableColumn id="14" xr3:uid="{00000000-0010-0000-0000-00000E000000}" name="Στήλη14" dataDxfId="17" totalsRowDxfId="16"/>
    <tableColumn id="15" xr3:uid="{00000000-0010-0000-0000-00000F000000}" name="Στήλη15" dataDxfId="15" totalsRowDxfId="14"/>
    <tableColumn id="16" xr3:uid="{00000000-0010-0000-0000-000010000000}" name="Στήλη16" dataDxfId="13" totalsRowDxfId="12"/>
    <tableColumn id="17" xr3:uid="{00000000-0010-0000-0000-000011000000}" name="Στήλη17" dataDxfId="11" totalsRowDxfId="10"/>
    <tableColumn id="18" xr3:uid="{00000000-0010-0000-0000-000012000000}" name="Στήλη18" dataDxfId="9" totalsRowDxfId="8"/>
    <tableColumn id="19" xr3:uid="{00000000-0010-0000-0000-000013000000}" name="Στήλη19" dataDxfId="7" totalsRowDxfId="6"/>
    <tableColumn id="20" xr3:uid="{00000000-0010-0000-0000-000014000000}" name="Στήλη20" dataDxfId="5" totalsRowDxfId="4"/>
    <tableColumn id="21" xr3:uid="{00000000-0010-0000-0000-000015000000}" name="Στήλη21" dataDxfId="3" totalsRowDxfId="2"/>
    <tableColumn id="22" xr3:uid="{00000000-0010-0000-0000-000016000000}" name="Στήλη22" dataDxfId="1" totalsRowDxfId="0"/>
  </tableColumns>
  <tableStyleInfo name="Στυλ πίνακα 1" showFirstColumn="0" showLastColumn="0" showRowStripes="1" showColumnStripes="0"/>
  <extLst>
    <ext xmlns:x14="http://schemas.microsoft.com/office/spreadsheetml/2009/9/main" uri="{504A1905-F514-4f6f-8877-14C23A59335A}">
      <x14:table altTextSummary="Εισαγάγετε όνομα μαθητή, κωδικό μαθητή, βαθμούς και ονόματα εργασιών σε αυτόν τον πίνακα. Η βαθμολογία, το ποσοστό, ο βαθμός με γραμμα και ο μέσος όρος βαθμολογίας υπολογίζονται αυτόματα"/>
    </ext>
  </extLst>
</table>
</file>

<file path=xl/theme/theme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B1:D12"/>
  <sheetViews>
    <sheetView showGridLines="0" tabSelected="1" workbookViewId="0"/>
  </sheetViews>
  <sheetFormatPr defaultColWidth="9" defaultRowHeight="14.25" x14ac:dyDescent="0.2"/>
  <cols>
    <col min="1" max="1" width="2.625" style="3" customWidth="1"/>
    <col min="2" max="2" width="81.5" style="3" customWidth="1"/>
    <col min="3" max="3" width="2.625" style="3" customWidth="1"/>
    <col min="4" max="4" width="14.625" style="3" customWidth="1"/>
    <col min="5" max="16384" width="9" style="3"/>
  </cols>
  <sheetData>
    <row r="1" spans="2:4" ht="39.950000000000003" customHeight="1" x14ac:dyDescent="0.2">
      <c r="B1" s="4" t="s">
        <v>0</v>
      </c>
    </row>
    <row r="2" spans="2:4" ht="30" customHeight="1" x14ac:dyDescent="0.2">
      <c r="B2" s="5" t="s">
        <v>64</v>
      </c>
      <c r="C2" s="1"/>
      <c r="D2" s="1"/>
    </row>
    <row r="3" spans="2:4" ht="30" customHeight="1" x14ac:dyDescent="0.3">
      <c r="B3" t="s">
        <v>1</v>
      </c>
      <c r="C3" s="1"/>
      <c r="D3" s="1"/>
    </row>
    <row r="4" spans="2:4" ht="36.75" customHeight="1" x14ac:dyDescent="0.2">
      <c r="B4" t="s">
        <v>2</v>
      </c>
      <c r="C4" s="1"/>
      <c r="D4" s="1"/>
    </row>
    <row r="5" spans="2:4" ht="36" customHeight="1" x14ac:dyDescent="0.2">
      <c r="B5" t="s">
        <v>3</v>
      </c>
      <c r="C5" s="1"/>
      <c r="D5" s="1"/>
    </row>
    <row r="6" spans="2:4" ht="36.75" customHeight="1" x14ac:dyDescent="0.2">
      <c r="B6" t="s">
        <v>4</v>
      </c>
      <c r="C6" s="1"/>
      <c r="D6" s="1"/>
    </row>
    <row r="7" spans="2:4" ht="80.25" customHeight="1" x14ac:dyDescent="0.2">
      <c r="B7" t="s">
        <v>5</v>
      </c>
      <c r="C7" s="1"/>
      <c r="D7" s="1"/>
    </row>
    <row r="8" spans="2:4" ht="34.5" customHeight="1" x14ac:dyDescent="0.2">
      <c r="B8" t="s">
        <v>6</v>
      </c>
    </row>
    <row r="9" spans="2:4" ht="66.75" customHeight="1" x14ac:dyDescent="0.2">
      <c r="B9" t="s">
        <v>7</v>
      </c>
    </row>
    <row r="10" spans="2:4" ht="22.5" customHeight="1" x14ac:dyDescent="0.2">
      <c r="B10" t="s">
        <v>8</v>
      </c>
    </row>
    <row r="12" spans="2:4" ht="15" x14ac:dyDescent="0.2">
      <c r="B12" s="2"/>
    </row>
  </sheetData>
  <dataValidations count="2">
    <dataValidation allowBlank="1" showInputMessage="1" showErrorMessage="1" prompt="Οι οδηγίες βρίσκονται στο κελί B2 έως B10, παρακάτω" sqref="B1" xr:uid="{D0030E18-56BC-4146-8D5A-D74C7FF33506}"/>
    <dataValidation allowBlank="1" showInputMessage="1" showErrorMessage="1" prompt="Σε αυτό το φύλλο εργασίας υπάρχουν οδηγίες χρήσης για αυτό το βιβλίο εργασίας, από το κελί B2 έως το B10 " sqref="A1" xr:uid="{E62CC386-CB29-4F42-866C-87CE349DF50B}"/>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X24"/>
  <sheetViews>
    <sheetView showGridLines="0" zoomScaleNormal="100" workbookViewId="0"/>
  </sheetViews>
  <sheetFormatPr defaultRowHeight="16.5" customHeight="1" x14ac:dyDescent="0.2"/>
  <cols>
    <col min="1" max="1" width="1.5" style="3" customWidth="1"/>
    <col min="2" max="2" width="27.875" style="3" customWidth="1"/>
    <col min="3" max="3" width="18.625" style="3" customWidth="1"/>
    <col min="4" max="4" width="14.75" style="3" customWidth="1"/>
    <col min="5" max="5" width="14" style="3" bestFit="1" customWidth="1"/>
    <col min="6" max="6" width="20.25" style="3" bestFit="1" customWidth="1"/>
    <col min="7" max="7" width="13.25" style="3" customWidth="1"/>
    <col min="8" max="8" width="18.125" style="3" bestFit="1" customWidth="1"/>
    <col min="9" max="11" width="11.25" style="3" customWidth="1"/>
    <col min="12" max="24" width="12.25" style="3" customWidth="1"/>
    <col min="25" max="16384" width="9" style="3"/>
  </cols>
  <sheetData>
    <row r="1" spans="1:24" customFormat="1" ht="39.950000000000003" customHeight="1" x14ac:dyDescent="0.4">
      <c r="A1" s="29"/>
      <c r="B1" s="30" t="s">
        <v>9</v>
      </c>
      <c r="C1" s="30"/>
      <c r="D1" s="30"/>
      <c r="E1" s="30"/>
      <c r="F1" s="30"/>
      <c r="G1" s="30"/>
      <c r="H1" s="30"/>
      <c r="I1" s="30"/>
      <c r="J1" s="30"/>
      <c r="K1" s="30"/>
      <c r="L1" s="30"/>
      <c r="M1" s="30"/>
      <c r="N1" s="30"/>
      <c r="O1" s="30"/>
      <c r="P1" s="30"/>
      <c r="Q1" s="30"/>
      <c r="R1" s="30"/>
      <c r="S1" s="30"/>
      <c r="T1" s="30"/>
      <c r="U1" s="30"/>
    </row>
    <row r="2" spans="1:24" ht="16.5" customHeight="1" x14ac:dyDescent="0.2">
      <c r="B2" s="41" t="s">
        <v>10</v>
      </c>
      <c r="C2" s="41"/>
      <c r="D2" s="41"/>
      <c r="E2" s="41"/>
      <c r="F2" s="41"/>
      <c r="G2" s="41"/>
    </row>
    <row r="3" spans="1:24" ht="16.5" customHeight="1" x14ac:dyDescent="0.2">
      <c r="A3" s="6"/>
      <c r="B3" s="42"/>
      <c r="C3" s="42"/>
      <c r="D3" s="42"/>
      <c r="E3" s="42"/>
      <c r="F3" s="42"/>
      <c r="G3" s="42"/>
      <c r="H3" s="12" t="s">
        <v>26</v>
      </c>
      <c r="I3" s="13">
        <f t="shared" ref="I3:U3" si="0">I4*ΣύνολοΒαθμών</f>
        <v>118</v>
      </c>
      <c r="J3" s="13">
        <f t="shared" si="0"/>
        <v>120</v>
      </c>
      <c r="K3" s="13">
        <f t="shared" si="0"/>
        <v>126</v>
      </c>
      <c r="L3" s="13">
        <f t="shared" si="0"/>
        <v>134</v>
      </c>
      <c r="M3" s="13">
        <f t="shared" si="0"/>
        <v>140</v>
      </c>
      <c r="N3" s="13">
        <f t="shared" si="0"/>
        <v>145.6666666666666</v>
      </c>
      <c r="O3" s="13">
        <f t="shared" si="0"/>
        <v>154</v>
      </c>
      <c r="P3" s="13">
        <f t="shared" si="0"/>
        <v>160</v>
      </c>
      <c r="Q3" s="13">
        <f t="shared" si="0"/>
        <v>166</v>
      </c>
      <c r="R3" s="13">
        <f t="shared" si="0"/>
        <v>174</v>
      </c>
      <c r="S3" s="13">
        <f t="shared" si="0"/>
        <v>180</v>
      </c>
      <c r="T3" s="13">
        <f t="shared" si="0"/>
        <v>186</v>
      </c>
      <c r="U3" s="13">
        <f t="shared" si="0"/>
        <v>194</v>
      </c>
    </row>
    <row r="4" spans="1:24" ht="16.5" customHeight="1" x14ac:dyDescent="0.3">
      <c r="A4" s="6"/>
      <c r="B4" s="42" t="s">
        <v>11</v>
      </c>
      <c r="C4" s="42"/>
      <c r="D4" s="42"/>
      <c r="E4" s="42"/>
      <c r="F4" s="42"/>
      <c r="G4" s="42"/>
      <c r="H4" s="14" t="s">
        <v>29</v>
      </c>
      <c r="I4" s="15">
        <v>0.59</v>
      </c>
      <c r="J4" s="15">
        <v>0.6</v>
      </c>
      <c r="K4" s="15">
        <v>0.63</v>
      </c>
      <c r="L4" s="15">
        <v>0.67</v>
      </c>
      <c r="M4" s="15">
        <v>0.7</v>
      </c>
      <c r="N4" s="15">
        <v>0.72833333333333306</v>
      </c>
      <c r="O4" s="15">
        <v>0.77</v>
      </c>
      <c r="P4" s="15">
        <v>0.8</v>
      </c>
      <c r="Q4" s="15">
        <v>0.83</v>
      </c>
      <c r="R4" s="15">
        <v>0.87</v>
      </c>
      <c r="S4" s="15">
        <v>0.9</v>
      </c>
      <c r="T4" s="15">
        <v>0.93</v>
      </c>
      <c r="U4" s="15">
        <v>0.97</v>
      </c>
    </row>
    <row r="5" spans="1:24" ht="16.5" customHeight="1" x14ac:dyDescent="0.2">
      <c r="A5" s="6"/>
      <c r="B5" s="45" t="s">
        <v>12</v>
      </c>
      <c r="C5" s="45"/>
      <c r="D5" s="45"/>
      <c r="E5" s="45"/>
      <c r="F5" s="45"/>
      <c r="G5" s="45"/>
      <c r="H5" s="16" t="s">
        <v>27</v>
      </c>
      <c r="I5" s="17" t="s">
        <v>33</v>
      </c>
      <c r="J5" s="17" t="s">
        <v>36</v>
      </c>
      <c r="K5" s="17" t="s">
        <v>39</v>
      </c>
      <c r="L5" s="17" t="s">
        <v>41</v>
      </c>
      <c r="M5" s="17" t="s">
        <v>43</v>
      </c>
      <c r="N5" s="17" t="s">
        <v>45</v>
      </c>
      <c r="O5" s="17" t="s">
        <v>47</v>
      </c>
      <c r="P5" s="17" t="s">
        <v>49</v>
      </c>
      <c r="Q5" s="17" t="s">
        <v>51</v>
      </c>
      <c r="R5" s="17" t="s">
        <v>53</v>
      </c>
      <c r="S5" s="17" t="s">
        <v>55</v>
      </c>
      <c r="T5" s="17" t="s">
        <v>57</v>
      </c>
      <c r="U5" s="17" t="s">
        <v>59</v>
      </c>
    </row>
    <row r="6" spans="1:24" ht="16.5" customHeight="1" x14ac:dyDescent="0.2">
      <c r="A6" s="6"/>
      <c r="B6" s="45"/>
      <c r="C6" s="45"/>
      <c r="D6" s="45"/>
      <c r="E6" s="45"/>
      <c r="F6" s="45"/>
      <c r="G6" s="45"/>
      <c r="H6" s="18" t="s">
        <v>28</v>
      </c>
      <c r="I6" s="19">
        <v>0</v>
      </c>
      <c r="J6" s="19">
        <v>0.67</v>
      </c>
      <c r="K6" s="19">
        <v>1</v>
      </c>
      <c r="L6" s="19">
        <v>1.33</v>
      </c>
      <c r="M6" s="19">
        <v>1.67</v>
      </c>
      <c r="N6" s="19">
        <v>2</v>
      </c>
      <c r="O6" s="19">
        <v>2.33</v>
      </c>
      <c r="P6" s="19">
        <v>2.67</v>
      </c>
      <c r="Q6" s="19">
        <v>3</v>
      </c>
      <c r="R6" s="19">
        <v>3.33</v>
      </c>
      <c r="S6" s="19">
        <v>3.67</v>
      </c>
      <c r="T6" s="19">
        <v>4</v>
      </c>
      <c r="U6" s="19">
        <v>4</v>
      </c>
    </row>
    <row r="7" spans="1:24" ht="16.5" customHeight="1" x14ac:dyDescent="0.2">
      <c r="B7" s="45"/>
      <c r="C7" s="45"/>
      <c r="D7" s="45"/>
      <c r="E7" s="45"/>
      <c r="F7" s="45"/>
      <c r="G7" s="45"/>
    </row>
    <row r="8" spans="1:24" ht="16.5" customHeight="1" x14ac:dyDescent="0.2">
      <c r="A8" s="6"/>
      <c r="B8" s="1"/>
      <c r="C8" s="1"/>
      <c r="D8" s="1"/>
      <c r="E8" s="43" t="s">
        <v>22</v>
      </c>
      <c r="F8" s="43"/>
      <c r="G8" s="43"/>
      <c r="H8" s="20" t="s">
        <v>30</v>
      </c>
      <c r="I8" s="20" t="s">
        <v>34</v>
      </c>
      <c r="J8" s="20" t="s">
        <v>37</v>
      </c>
      <c r="K8" s="20"/>
      <c r="L8" s="20"/>
      <c r="M8" s="20"/>
      <c r="N8" s="20"/>
      <c r="O8" s="20"/>
      <c r="P8" s="20"/>
      <c r="Q8" s="20"/>
      <c r="R8" s="20"/>
      <c r="S8" s="20"/>
      <c r="T8" s="20"/>
      <c r="U8" s="20"/>
      <c r="V8" s="20"/>
      <c r="W8" s="20"/>
      <c r="X8" s="20"/>
    </row>
    <row r="9" spans="1:24" ht="16.5" customHeight="1" x14ac:dyDescent="0.2">
      <c r="A9" s="6"/>
      <c r="B9" s="1"/>
      <c r="C9" s="1"/>
      <c r="D9" s="1"/>
      <c r="E9" s="43" t="s">
        <v>23</v>
      </c>
      <c r="F9" s="43"/>
      <c r="G9" s="43"/>
      <c r="H9" s="21">
        <v>50</v>
      </c>
      <c r="I9" s="21">
        <v>50</v>
      </c>
      <c r="J9" s="21">
        <v>100</v>
      </c>
      <c r="K9" s="21"/>
      <c r="L9" s="21"/>
      <c r="M9" s="21"/>
      <c r="N9" s="21"/>
      <c r="O9" s="21"/>
      <c r="P9" s="21"/>
      <c r="Q9" s="21"/>
      <c r="R9" s="21"/>
      <c r="S9" s="21"/>
      <c r="T9" s="21"/>
      <c r="U9" s="21"/>
      <c r="V9" s="21"/>
      <c r="W9" s="21"/>
      <c r="X9" s="21"/>
    </row>
    <row r="10" spans="1:24" ht="16.5" customHeight="1" x14ac:dyDescent="0.2">
      <c r="B10" s="1"/>
      <c r="C10" s="1"/>
      <c r="D10" s="1"/>
    </row>
    <row r="11" spans="1:24" ht="16.5" customHeight="1" x14ac:dyDescent="0.2">
      <c r="A11" s="6"/>
      <c r="B11" s="1"/>
      <c r="C11" s="1"/>
      <c r="D11" s="1"/>
      <c r="E11" s="43" t="s">
        <v>24</v>
      </c>
      <c r="F11" s="43"/>
      <c r="G11" s="44"/>
      <c r="H11" s="27">
        <f>COUNTA(H8:X8)</f>
        <v>3</v>
      </c>
    </row>
    <row r="12" spans="1:24" ht="16.5" customHeight="1" x14ac:dyDescent="0.2">
      <c r="A12" s="6"/>
      <c r="B12" s="1"/>
      <c r="C12" s="1"/>
      <c r="D12" s="1"/>
      <c r="E12" s="43" t="s">
        <v>25</v>
      </c>
      <c r="F12" s="43"/>
      <c r="G12" s="44"/>
      <c r="H12" s="28">
        <f>SUM(H9:X9)</f>
        <v>200</v>
      </c>
    </row>
    <row r="14" spans="1:24" ht="16.5" customHeight="1" x14ac:dyDescent="0.2">
      <c r="B14" s="22" t="s">
        <v>13</v>
      </c>
      <c r="C14" s="22" t="s">
        <v>20</v>
      </c>
      <c r="D14" s="22" t="s">
        <v>21</v>
      </c>
      <c r="E14" s="22" t="s">
        <v>26</v>
      </c>
      <c r="F14" s="22" t="s">
        <v>27</v>
      </c>
      <c r="G14" s="22" t="s">
        <v>28</v>
      </c>
      <c r="H14" s="22" t="s">
        <v>31</v>
      </c>
      <c r="I14" s="22" t="s">
        <v>35</v>
      </c>
      <c r="J14" s="22" t="s">
        <v>38</v>
      </c>
      <c r="K14" s="22" t="s">
        <v>40</v>
      </c>
      <c r="L14" s="22" t="s">
        <v>42</v>
      </c>
      <c r="M14" s="22" t="s">
        <v>44</v>
      </c>
      <c r="N14" s="22" t="s">
        <v>46</v>
      </c>
      <c r="O14" s="22" t="s">
        <v>48</v>
      </c>
      <c r="P14" s="22" t="s">
        <v>50</v>
      </c>
      <c r="Q14" s="22" t="s">
        <v>52</v>
      </c>
      <c r="R14" s="22" t="s">
        <v>54</v>
      </c>
      <c r="S14" s="22" t="s">
        <v>56</v>
      </c>
      <c r="T14" s="22" t="s">
        <v>58</v>
      </c>
      <c r="U14" s="22" t="s">
        <v>60</v>
      </c>
      <c r="V14" s="22" t="s">
        <v>61</v>
      </c>
      <c r="W14" s="22" t="s">
        <v>62</v>
      </c>
      <c r="X14" s="22" t="s">
        <v>63</v>
      </c>
    </row>
    <row r="15" spans="1:24" ht="16.5" customHeight="1" x14ac:dyDescent="0.2">
      <c r="B15" s="23" t="s">
        <v>14</v>
      </c>
      <c r="C15" s="23"/>
      <c r="D15" s="24">
        <f>IFERROR(IF(COUNT(Βαθμολογίες[[#This Row],[Στήλη6]:[Στήλη22]])=0,"",SUM(Βαθμολογίες[[#This Row],[Στήλη6]:[Στήλη22]])/ΣύνολοΒαθμών),"")</f>
        <v>0.91</v>
      </c>
      <c r="E15" s="25">
        <f>IF(COUNT(Βαθμολογίες[[#This Row],[Στήλη6]:[Στήλη22]])=0,"",SUM(Βαθμολογίες[[#This Row],[Στήλη6]:[Στήλη22]]))</f>
        <v>182</v>
      </c>
      <c r="F15" s="23" t="str">
        <f>IFERROR(IF(Βαθμολογίες[[#This Row],[Μέσος όρος]]&lt;&gt;"",HLOOKUP(Βαθμολογίες[[#This Row],[Μέσος όρος]]*ΣύνολοΒαθμών,ΠίνακαςΒαθμών,3),""),0)</f>
        <v>A-</v>
      </c>
      <c r="G15" s="26">
        <f>IFERROR(IF(Βαθμολογίες[[#This Row],[Μέσος όρος]]&lt;&gt;"",HLOOKUP(Βαθμολογίες[[#This Row],[Μέσος όρος]]*ΣύνολοΒαθμών,ΠίνακαςΒαθμών,4),""),0)</f>
        <v>3.67</v>
      </c>
      <c r="H15" s="23">
        <v>45</v>
      </c>
      <c r="I15" s="23">
        <v>45</v>
      </c>
      <c r="J15" s="23">
        <v>92</v>
      </c>
      <c r="K15" s="23"/>
      <c r="L15" s="23"/>
      <c r="M15" s="23"/>
      <c r="N15" s="23"/>
      <c r="O15" s="23"/>
      <c r="P15" s="23"/>
      <c r="Q15" s="23"/>
      <c r="R15" s="23"/>
      <c r="S15" s="23"/>
      <c r="T15" s="23"/>
      <c r="U15" s="23"/>
      <c r="V15" s="23"/>
      <c r="W15" s="23"/>
      <c r="X15" s="23"/>
    </row>
    <row r="16" spans="1:24" ht="16.5" customHeight="1" x14ac:dyDescent="0.2">
      <c r="B16" s="23" t="s">
        <v>15</v>
      </c>
      <c r="C16" s="23"/>
      <c r="D16" s="24">
        <f>IFERROR(IF(COUNT(Βαθμολογίες[[#This Row],[Στήλη6]:[Στήλη22]])=0,"",SUM(Βαθμολογίες[[#This Row],[Στήλη6]:[Στήλη22]])/ΣύνολοΒαθμών),"")</f>
        <v>1</v>
      </c>
      <c r="E16" s="25">
        <f>IF(COUNT(Βαθμολογίες[[#This Row],[Στήλη6]:[Στήλη22]])=0,"",SUM(Βαθμολογίες[[#This Row],[Στήλη6]:[Στήλη22]]))</f>
        <v>200</v>
      </c>
      <c r="F16" s="23" t="str">
        <f>IFERROR(IF(Βαθμολογίες[[#This Row],[Μέσος όρος]]&lt;&gt;"",HLOOKUP(Βαθμολογίες[[#This Row],[Μέσος όρος]]*ΣύνολοΒαθμών,ΠίνακαςΒαθμών,3),""),0)</f>
        <v>A+</v>
      </c>
      <c r="G16" s="26">
        <f>IFERROR(IF(Βαθμολογίες[[#This Row],[Μέσος όρος]]&lt;&gt;"",HLOOKUP(Βαθμολογίες[[#This Row],[Μέσος όρος]]*ΣύνολοΒαθμών,ΠίνακαςΒαθμών,4),""),0)</f>
        <v>4</v>
      </c>
      <c r="H16" s="23">
        <v>50</v>
      </c>
      <c r="I16" s="23">
        <v>50</v>
      </c>
      <c r="J16" s="23">
        <v>100</v>
      </c>
      <c r="K16" s="23"/>
      <c r="L16" s="23"/>
      <c r="M16" s="23"/>
      <c r="N16" s="23"/>
      <c r="O16" s="23"/>
      <c r="P16" s="23"/>
      <c r="Q16" s="23"/>
      <c r="R16" s="23"/>
      <c r="S16" s="23"/>
      <c r="T16" s="23"/>
      <c r="U16" s="23"/>
      <c r="V16" s="23"/>
      <c r="W16" s="23"/>
      <c r="X16" s="23"/>
    </row>
    <row r="17" spans="2:24" ht="16.5" customHeight="1" x14ac:dyDescent="0.2">
      <c r="B17" s="23"/>
      <c r="C17" s="23"/>
      <c r="D17" s="24" t="str">
        <f>IFERROR(IF(COUNT(Βαθμολογίες[[#This Row],[Στήλη6]:[Στήλη22]])=0,"",SUM(Βαθμολογίες[[#This Row],[Στήλη6]:[Στήλη22]])/ΣύνολοΒαθμών),"")</f>
        <v/>
      </c>
      <c r="E17" s="25" t="str">
        <f>IF(COUNT(Βαθμολογίες[[#This Row],[Στήλη6]:[Στήλη22]])=0,"",SUM(Βαθμολογίες[[#This Row],[Στήλη6]:[Στήλη22]]))</f>
        <v/>
      </c>
      <c r="F17" s="23" t="str">
        <f>IFERROR(IF(Βαθμολογίες[[#This Row],[Μέσος όρος]]&lt;&gt;"",HLOOKUP(Βαθμολογίες[[#This Row],[Μέσος όρος]]*ΣύνολοΒαθμών,ΠίνακαςΒαθμών,3),""),0)</f>
        <v/>
      </c>
      <c r="G17" s="26" t="str">
        <f>IFERROR(IF(Βαθμολογίες[[#This Row],[Μέσος όρος]]&lt;&gt;"",HLOOKUP(Βαθμολογίες[[#This Row],[Μέσος όρος]]*ΣύνολοΒαθμών,ΠίνακαςΒαθμών,4),""),0)</f>
        <v/>
      </c>
      <c r="H17" s="23"/>
      <c r="I17" s="23"/>
      <c r="J17" s="23"/>
      <c r="K17" s="23"/>
      <c r="L17" s="23"/>
      <c r="M17" s="23"/>
      <c r="N17" s="23"/>
      <c r="O17" s="23"/>
      <c r="P17" s="23"/>
      <c r="Q17" s="23"/>
      <c r="R17" s="23"/>
      <c r="S17" s="23"/>
      <c r="T17" s="23"/>
      <c r="U17" s="23"/>
      <c r="V17" s="23"/>
      <c r="W17" s="23"/>
      <c r="X17" s="23"/>
    </row>
    <row r="18" spans="2:24" ht="16.5" customHeight="1" x14ac:dyDescent="0.2">
      <c r="B18" s="23"/>
      <c r="C18" s="23"/>
      <c r="D18" s="24" t="str">
        <f>IFERROR(IF(COUNT(Βαθμολογίες[[#This Row],[Στήλη6]:[Στήλη22]])=0,"",SUM(Βαθμολογίες[[#This Row],[Στήλη6]:[Στήλη22]])/ΣύνολοΒαθμών),"")</f>
        <v/>
      </c>
      <c r="E18" s="25" t="str">
        <f>IF(COUNT(Βαθμολογίες[[#This Row],[Στήλη6]:[Στήλη22]])=0,"",SUM(Βαθμολογίες[[#This Row],[Στήλη6]:[Στήλη22]]))</f>
        <v/>
      </c>
      <c r="F18" s="23" t="str">
        <f>IFERROR(IF(Βαθμολογίες[[#This Row],[Μέσος όρος]]&lt;&gt;"",HLOOKUP(Βαθμολογίες[[#This Row],[Μέσος όρος]]*ΣύνολοΒαθμών,ΠίνακαςΒαθμών,3),""),0)</f>
        <v/>
      </c>
      <c r="G18" s="26" t="str">
        <f>IFERROR(IF(Βαθμολογίες[[#This Row],[Μέσος όρος]]&lt;&gt;"",HLOOKUP(Βαθμολογίες[[#This Row],[Μέσος όρος]]*ΣύνολοΒαθμών,ΠίνακαςΒαθμών,4),""),0)</f>
        <v/>
      </c>
      <c r="H18" s="23"/>
      <c r="I18" s="23"/>
      <c r="J18" s="23"/>
      <c r="K18" s="23"/>
      <c r="L18" s="23"/>
      <c r="M18" s="23"/>
      <c r="N18" s="23"/>
      <c r="O18" s="23"/>
      <c r="P18" s="23"/>
      <c r="Q18" s="23"/>
      <c r="R18" s="23"/>
      <c r="S18" s="23"/>
      <c r="T18" s="23"/>
      <c r="U18" s="23"/>
      <c r="V18" s="23"/>
      <c r="W18" s="23"/>
      <c r="X18" s="23"/>
    </row>
    <row r="19" spans="2:24" ht="16.5" customHeight="1" x14ac:dyDescent="0.2">
      <c r="B19" s="23"/>
      <c r="C19" s="23"/>
      <c r="D19" s="24" t="str">
        <f>IFERROR(IF(COUNT(Βαθμολογίες[[#This Row],[Στήλη6]:[Στήλη22]])=0,"",SUM(Βαθμολογίες[[#This Row],[Στήλη6]:[Στήλη22]])/ΣύνολοΒαθμών),"")</f>
        <v/>
      </c>
      <c r="E19" s="25" t="str">
        <f>IF(COUNT(Βαθμολογίες[[#This Row],[Στήλη6]:[Στήλη22]])=0,"",SUM(Βαθμολογίες[[#This Row],[Στήλη6]:[Στήλη22]]))</f>
        <v/>
      </c>
      <c r="F19" s="23" t="str">
        <f>IFERROR(IF(Βαθμολογίες[[#This Row],[Μέσος όρος]]&lt;&gt;"",HLOOKUP(Βαθμολογίες[[#This Row],[Μέσος όρος]]*ΣύνολοΒαθμών,ΠίνακαςΒαθμών,3),""),0)</f>
        <v/>
      </c>
      <c r="G19" s="26" t="str">
        <f>IFERROR(IF(Βαθμολογίες[[#This Row],[Μέσος όρος]]&lt;&gt;"",HLOOKUP(Βαθμολογίες[[#This Row],[Μέσος όρος]]*ΣύνολοΒαθμών,ΠίνακαςΒαθμών,4),""),0)</f>
        <v/>
      </c>
      <c r="H19" s="23"/>
      <c r="I19" s="23"/>
      <c r="J19" s="23"/>
      <c r="K19" s="23"/>
      <c r="L19" s="23"/>
      <c r="M19" s="23"/>
      <c r="N19" s="23"/>
      <c r="O19" s="23"/>
      <c r="P19" s="23"/>
      <c r="Q19" s="23"/>
      <c r="R19" s="23"/>
      <c r="S19" s="23"/>
      <c r="T19" s="23"/>
      <c r="U19" s="23"/>
      <c r="V19" s="23"/>
      <c r="W19" s="23"/>
      <c r="X19" s="23"/>
    </row>
    <row r="20" spans="2:24" ht="16.5" customHeight="1" x14ac:dyDescent="0.2">
      <c r="B20" s="40"/>
      <c r="C20" s="40"/>
      <c r="D20" s="40"/>
      <c r="E20" s="40"/>
      <c r="F20" s="40"/>
      <c r="G20" s="40"/>
    </row>
    <row r="21" spans="2:24" ht="16.5" customHeight="1" x14ac:dyDescent="0.2">
      <c r="B21" s="31" t="s">
        <v>16</v>
      </c>
      <c r="C21" s="32"/>
      <c r="D21" s="33" t="s">
        <v>21</v>
      </c>
      <c r="E21" s="33"/>
      <c r="F21" s="7" t="s">
        <v>27</v>
      </c>
      <c r="G21" s="7" t="s">
        <v>28</v>
      </c>
      <c r="H21" s="3" t="s">
        <v>32</v>
      </c>
      <c r="I21" s="3" t="s">
        <v>32</v>
      </c>
      <c r="J21" s="3" t="s">
        <v>32</v>
      </c>
      <c r="K21" s="3" t="s">
        <v>32</v>
      </c>
      <c r="L21" s="3" t="s">
        <v>32</v>
      </c>
      <c r="M21" s="3" t="s">
        <v>32</v>
      </c>
      <c r="N21" s="3" t="s">
        <v>32</v>
      </c>
      <c r="O21" s="3" t="s">
        <v>32</v>
      </c>
      <c r="P21" s="3" t="s">
        <v>32</v>
      </c>
      <c r="Q21" s="3" t="s">
        <v>32</v>
      </c>
      <c r="R21" s="3" t="s">
        <v>32</v>
      </c>
    </row>
    <row r="22" spans="2:24" ht="16.5" customHeight="1" x14ac:dyDescent="0.2">
      <c r="B22" s="37" t="s">
        <v>17</v>
      </c>
      <c r="C22" s="37"/>
      <c r="D22" s="34">
        <f>IFERROR(AVERAGE(Βαθμολογίες[[#All],[Μέσος όρος]]),0)</f>
        <v>0.95500000000000007</v>
      </c>
      <c r="E22" s="34"/>
      <c r="F22" s="8" t="str">
        <f>IFERROR(HLOOKUP(D22*ΣύνολοΒαθμών,ΠίνακαςΒαθμών,3),"")</f>
        <v>Α</v>
      </c>
      <c r="G22" s="9">
        <f>IFERROR(AVERAGE(Βαθμολογίες[[#All],[GPA]]),0)</f>
        <v>3.835</v>
      </c>
      <c r="H22" s="3" t="s">
        <v>32</v>
      </c>
      <c r="I22" s="3" t="s">
        <v>32</v>
      </c>
      <c r="J22" s="3" t="s">
        <v>32</v>
      </c>
      <c r="K22" s="3" t="s">
        <v>32</v>
      </c>
      <c r="L22" s="3" t="s">
        <v>32</v>
      </c>
      <c r="M22" s="3" t="s">
        <v>32</v>
      </c>
      <c r="N22" s="3" t="s">
        <v>32</v>
      </c>
      <c r="O22" s="3" t="s">
        <v>32</v>
      </c>
      <c r="P22" s="3" t="s">
        <v>32</v>
      </c>
      <c r="Q22" s="3" t="s">
        <v>32</v>
      </c>
      <c r="R22" s="3" t="s">
        <v>32</v>
      </c>
      <c r="S22" s="3" t="s">
        <v>32</v>
      </c>
      <c r="T22" s="3" t="s">
        <v>32</v>
      </c>
      <c r="U22" s="3" t="s">
        <v>32</v>
      </c>
      <c r="V22" s="3" t="s">
        <v>32</v>
      </c>
      <c r="W22" s="3" t="s">
        <v>32</v>
      </c>
      <c r="X22" s="3" t="s">
        <v>32</v>
      </c>
    </row>
    <row r="23" spans="2:24" ht="16.5" customHeight="1" x14ac:dyDescent="0.2">
      <c r="B23" s="38" t="s">
        <v>18</v>
      </c>
      <c r="C23" s="38"/>
      <c r="D23" s="35">
        <f>IFERROR(MAX(Βαθμολογίες[[#All],[Μέσος όρος]]),0)</f>
        <v>1</v>
      </c>
      <c r="E23" s="35"/>
      <c r="F23" s="10" t="str">
        <f>IFERROR(HLOOKUP(D23*ΣύνολοΒαθμών,ΠίνακαςΒαθμών,3),"")</f>
        <v>A+</v>
      </c>
      <c r="G23" s="11">
        <f>IFERROR(MAX(Βαθμολογίες[[#All],[GPA]]),0)</f>
        <v>4</v>
      </c>
      <c r="H23" s="3" t="s">
        <v>32</v>
      </c>
      <c r="I23" s="3" t="s">
        <v>32</v>
      </c>
      <c r="J23" s="3" t="s">
        <v>32</v>
      </c>
      <c r="K23" s="3" t="s">
        <v>32</v>
      </c>
      <c r="L23" s="3" t="s">
        <v>32</v>
      </c>
      <c r="M23" s="3" t="s">
        <v>32</v>
      </c>
      <c r="N23" s="3" t="s">
        <v>32</v>
      </c>
      <c r="O23" s="3" t="s">
        <v>32</v>
      </c>
      <c r="P23" s="3" t="s">
        <v>32</v>
      </c>
      <c r="Q23" s="3" t="s">
        <v>32</v>
      </c>
      <c r="R23" s="3" t="s">
        <v>32</v>
      </c>
      <c r="S23" s="3" t="s">
        <v>32</v>
      </c>
      <c r="T23" s="3" t="s">
        <v>32</v>
      </c>
      <c r="U23" s="3" t="s">
        <v>32</v>
      </c>
      <c r="V23" s="3" t="s">
        <v>32</v>
      </c>
      <c r="W23" s="3" t="s">
        <v>32</v>
      </c>
      <c r="X23" s="3" t="s">
        <v>32</v>
      </c>
    </row>
    <row r="24" spans="2:24" ht="16.5" customHeight="1" x14ac:dyDescent="0.2">
      <c r="B24" s="39" t="s">
        <v>19</v>
      </c>
      <c r="C24" s="39"/>
      <c r="D24" s="36">
        <f>IFERROR(MIN(Βαθμολογίες[[#All],[Μέσος όρος]]),0)</f>
        <v>0.91</v>
      </c>
      <c r="E24" s="36"/>
      <c r="F24" s="8" t="str">
        <f>IFERROR(HLOOKUP(D24*ΣύνολοΒαθμών,ΠίνακαςΒαθμών,3),"")</f>
        <v>A-</v>
      </c>
      <c r="G24" s="9">
        <f>IFERROR(MIN(Βαθμολογίες[[#All],[GPA]]),0)</f>
        <v>3.67</v>
      </c>
      <c r="H24" s="3" t="s">
        <v>32</v>
      </c>
      <c r="I24" s="3" t="s">
        <v>32</v>
      </c>
      <c r="J24" s="3" t="s">
        <v>32</v>
      </c>
      <c r="K24" s="3" t="s">
        <v>32</v>
      </c>
      <c r="L24" s="3" t="s">
        <v>32</v>
      </c>
      <c r="M24" s="3" t="s">
        <v>32</v>
      </c>
      <c r="N24" s="3" t="s">
        <v>32</v>
      </c>
      <c r="O24" s="3" t="s">
        <v>32</v>
      </c>
      <c r="P24" s="3" t="s">
        <v>32</v>
      </c>
      <c r="Q24" s="3" t="s">
        <v>32</v>
      </c>
      <c r="R24" s="3" t="s">
        <v>32</v>
      </c>
      <c r="S24" s="3" t="s">
        <v>32</v>
      </c>
      <c r="T24" s="3" t="s">
        <v>32</v>
      </c>
      <c r="U24" s="3" t="s">
        <v>32</v>
      </c>
      <c r="V24" s="3" t="s">
        <v>32</v>
      </c>
      <c r="W24" s="3" t="s">
        <v>32</v>
      </c>
      <c r="X24" s="3" t="s">
        <v>32</v>
      </c>
    </row>
  </sheetData>
  <mergeCells count="16">
    <mergeCell ref="B20:G20"/>
    <mergeCell ref="B2:G3"/>
    <mergeCell ref="B4:G4"/>
    <mergeCell ref="E8:G8"/>
    <mergeCell ref="E9:G9"/>
    <mergeCell ref="E11:G11"/>
    <mergeCell ref="E12:G12"/>
    <mergeCell ref="B5:G7"/>
    <mergeCell ref="B21:C21"/>
    <mergeCell ref="D21:E21"/>
    <mergeCell ref="D22:E22"/>
    <mergeCell ref="D23:E23"/>
    <mergeCell ref="D24:E24"/>
    <mergeCell ref="B22:C22"/>
    <mergeCell ref="B23:C23"/>
    <mergeCell ref="B24:C24"/>
  </mergeCells>
  <phoneticPr fontId="0" type="noConversion"/>
  <dataValidations xWindow="719" yWindow="438" count="23">
    <dataValidation allowBlank="1" showInputMessage="1" showErrorMessage="1" prompt="Εισαγάγετε το όνομα σχολείου σε αυτό το κελί, το ποσοστό, τον βαθμό με γράμμα και το και GPA στα κελιά I3 έως U6, τα ονόματα εργασιών στα κελιά H8 μέσω X8 και το σύνολο βαθμών στα κελιά Η9 μέσω X9" sqref="B1" xr:uid="{0CD494D9-E400-4C22-B46B-D6804A8E083D}"/>
    <dataValidation allowBlank="1" showInputMessage="1" showErrorMessage="1" prompt="Εισαγάγετε το όνομα καθηγητή σε αυτό το κελί" sqref="B2:G3" xr:uid="{58C74D12-994E-4162-BFB8-7165A7DF41CC}"/>
    <dataValidation allowBlank="1" showInputMessage="1" showErrorMessage="1" prompt="Εισαγάγετε την τάξη ή το όνομα του έργου σε αυτό το κελί" sqref="B4:G4" xr:uid="{673DA92E-0E02-4BBB-9B45-FB653BA7B809}"/>
    <dataValidation allowBlank="1" showInputMessage="1" showErrorMessage="1" prompt="Πληκτρολογήστε το έτος, το εξάμηνο ή το τρίμηνο σε αυτό το κελί" sqref="B5:G5" xr:uid="{6E8E0B91-4799-41C4-A294-B49458E38C0C}"/>
    <dataValidation allowBlank="1" showInputMessage="1" showErrorMessage="1" prompt="Εισαγάγετε τη βαθμολογία σε αυτή τη γραμμή, στα κελιά I3 έως U3" sqref="H3" xr:uid="{5191DEA1-1B80-4639-B673-8002E7943C98}"/>
    <dataValidation allowBlank="1" showInputMessage="1" showErrorMessage="1" prompt="Εισαγάγετε το ποσοστό σε αυτή τη γραμμή, στα κελιά I4 έως U4" sqref="H4" xr:uid="{43944B48-1536-47B9-A16F-A7AC41041F29}"/>
    <dataValidation allowBlank="1" showInputMessage="1" showErrorMessage="1" prompt="Εισαγάγετε τον βαθμό με γράμμα σε αυτή τη γραμμή, στα κελιά I5 έως U5" sqref="H5" xr:uid="{0729B9AB-2440-4768-93C7-2C02FA95FCDB}"/>
    <dataValidation allowBlank="1" showInputMessage="1" showErrorMessage="1" prompt="Εισαγάγετε τη βαθμολογία σε αυτή τη γραμμή, στα κελιά I6 έως U6" sqref="H6" xr:uid="{C7304C4A-1978-4E61-AEDA-A078ACF436C4}"/>
    <dataValidation allowBlank="1" showInputMessage="1" showErrorMessage="1" prompt="Ο συνολικός αριθμός των εργασιών και των τεστ υπολογίζεται αυτόματα στο κελί στα δεξιά" sqref="E11" xr:uid="{24BB25A0-336D-4C68-9355-60F9773CA913}"/>
    <dataValidation allowBlank="1" showInputMessage="1" showErrorMessage="1" prompt="Ο συνολικός αριθμός των εργασιών και των τεστ υπολογίζεται αυτόματα σε αυτό το κελί" sqref="H11" xr:uid="{BAF24822-85E0-442E-BC39-DBB7AE3695F6}"/>
    <dataValidation allowBlank="1" showInputMessage="1" showErrorMessage="1" prompt="Οι συνολικοί ανώτατοι δυνατοί βαθμοί υπολογίζονται αυτόματα στο κελί στα δεξιά" sqref="E12" xr:uid="{8363A578-A54D-4DAD-B93F-5473A252D468}"/>
    <dataValidation allowBlank="1" showInputMessage="1" showErrorMessage="1" prompt="Οι συνολικοί ανώτατοι δυνατοί βαθμοί υπολογίζονται αυτόματα σε αυτό το κελί. Εισαγάγετε τα στοιχεία στον πίνακα που ξεκινά από το κελί B14" sqref="H12" xr:uid="{A4E19BA5-168F-4EF0-B646-31C2785BDA1B}"/>
    <dataValidation allowBlank="1" showInputMessage="1" showErrorMessage="1" prompt="Εισαγάγετε όνομα μαθητή σε αυτή τη στήλη, κάτω από αυτή την επικεφαλίδα" sqref="B14" xr:uid="{DA4B5A04-9C43-4B99-B8F9-C3889AA97DB5}"/>
    <dataValidation allowBlank="1" showInputMessage="1" showErrorMessage="1" prompt="Εισαγάγετε κωδικό μαθητή σε αυτή τη στήλη, κάτω από αυτή την επικεφαλίδα" sqref="C14" xr:uid="{B364916E-D43B-48BC-B8A2-F3AF5D13F7FA}"/>
    <dataValidation allowBlank="1" showInputMessage="1" showErrorMessage="1" prompt="Ο μέσος όρος υπολογίζεται αυτόματα σε αυτή τη στήλη, κάτω από αυτή την επικεφαλίδα" sqref="D14" xr:uid="{D8600198-5DC6-4879-8239-5FC04FCB4F1F}"/>
    <dataValidation allowBlank="1" showInputMessage="1" showErrorMessage="1" prompt="Η βαθμολογία υπολογίζεται αυτόματα σε αυτή τη στήλη, κάτω από αυτή την επικεφαλίδα. Για να απονείμετε επιπλέον βαθμούς, απονείμετε περισσότερους βαθμούς σε μια εργασία από τους συνολικούς ανώτατους δυνατούς βαθμούς" sqref="E14" xr:uid="{2AA1817F-74EA-4067-B27B-95D6C917BF62}"/>
    <dataValidation allowBlank="1" showInputMessage="1" showErrorMessage="1" prompt="Ο βαθμός με γράμμα υπολογίζεται αυτόματα σε αυτή τη στήλη, κάτω από αυτή την επικεφαλίδα" sqref="F14" xr:uid="{42BAD4BA-08BA-4B43-A7DB-FA1F6F5951D4}"/>
    <dataValidation allowBlank="1" showInputMessage="1" showErrorMessage="1" prompt="Το GPA υπολογίζεται αυτόματα σε αυτή τη στήλη, κάτω από αυτή την επικεφαλίδα" sqref="G14" xr:uid="{ED77C62C-EEC1-48DD-955F-21CFC938AD3F}"/>
    <dataValidation allowBlank="1" showInputMessage="1" showErrorMessage="1" prompt="Δημιουργήστε ένα βαθμολόγιο καθηγητή με βάση βαθμούς σε αυτό το φύλλο εργασίας. Εισαγάγετε το όνομα του σχολείου στο κελί B1, τα στοιχεία των μαθητών στον πίνακα βαθμολογίας και τα στοιχεία του καθηγητή και του μαθήματος στα κελιά B2 έως B5" sqref="A1" xr:uid="{8B6D4F40-13BD-407C-A193-5DE48B0C9C10}"/>
    <dataValidation allowBlank="1" showInputMessage="1" showErrorMessage="1" prompt="Εισαγάγετε όνομα εργασίας ή τεστ στα κελιά στα δεξιά, στα κελιά H8 έως το X8. Εισαγάγετε ίδια ονόματα εργασίας ή τεστ ως επικεφαλίδες στηλών στον πίνακα που ξεκινά στο κελί B14, στις στήλες H έως X" sqref="E8:G8" xr:uid="{9118142A-4C93-41D2-A39E-06263D43C238}"/>
    <dataValidation allowBlank="1" showInputMessage="1" showErrorMessage="1" prompt="Εισαγάγετε τους συνολικούς διαθέσιμους βαθμούς σε αυτή τη γραμμή, στα κελιά Η9 σε X9. Ο συνολικός αριθμός των εργασιών και των τεστ υπολογίζεται αυτόματα στο κελί Η11 και οι ανώτατοι δυνατοί βαθμοί στο κελί Η12" sqref="E9:G9" xr:uid="{0986D139-FBA5-4027-9C32-8335FC47604C}"/>
    <dataValidation allowBlank="1" showInputMessage="1" showErrorMessage="1" prompt="Προσαρμόστε τις κεφαλίδες στηλών με τα ονόματα εργασιών ή τεστ που έχουν καταχωρηθεί στα κελιά H8 έως X8 και λεπτομέρειες σε αυτή τη στήλη κάτω από αυτή την επικεφαλίδα" sqref="H14:X14" xr:uid="{3D2E48A2-3458-4BA7-BBC7-31022F211EB6}"/>
    <dataValidation allowBlank="1" showInputMessage="1" showErrorMessage="1" prompt="Οι τίτλοι σύνοψης τάξης βρίσκονται σε αυτή τη στήλη κάτω από αυτή την επικεφαλίδα, στα κελιά B22 έως B24" sqref="B21:C21" xr:uid="{6E3404F4-EBB1-4787-8F72-8E34A5E06EDA}"/>
  </dataValidations>
  <pageMargins left="0.7" right="0.7" top="0.75" bottom="0.75" header="0.3" footer="0.3"/>
  <pageSetup paperSize="9" fitToHeight="0" orientation="portrait" r:id="rId1"/>
  <ignoredErrors>
    <ignoredError sqref="D15:D19 E15:E19" emptyCellReference="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67FE6B-9731-4CCB-A146-E7AE711D8176}">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E93E1411-0BA4-47C2-8B14-484FA6C10D62}">
  <ds:schemaRefs>
    <ds:schemaRef ds:uri="http://schemas.microsoft.com/sharepoint/v3/contenttype/forms"/>
  </ds:schemaRefs>
</ds:datastoreItem>
</file>

<file path=customXml/itemProps3.xml><?xml version="1.0" encoding="utf-8"?>
<ds:datastoreItem xmlns:ds="http://schemas.openxmlformats.org/officeDocument/2006/customXml" ds:itemID="{BFCBEB5C-FDDA-48BB-8081-C9EBB67CE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2</vt:i4>
      </vt:variant>
      <vt:variant>
        <vt:lpstr>Καθορισμένες περιοχές</vt:lpstr>
      </vt:variant>
      <vt:variant>
        <vt:i4>7</vt:i4>
      </vt:variant>
    </vt:vector>
  </HeadingPairs>
  <TitlesOfParts>
    <vt:vector size="9" baseType="lpstr">
      <vt:lpstr>ΤΡΟΠΟΣ ΧΡΗΣΗΣ ΤΟΥ ΠΡΟΤΥΠΟΥ</vt:lpstr>
      <vt:lpstr>ΒΑΘΜΟΛΟΓΙΟ</vt:lpstr>
      <vt:lpstr>ΠεριοχήΤίτλου1..G24.1</vt:lpstr>
      <vt:lpstr>ΠεριοχήΤίτλουΓραμμής1..U6</vt:lpstr>
      <vt:lpstr>ΠεριοχήΤίτλουΓραμμής2..X9</vt:lpstr>
      <vt:lpstr>ΠεριοχήΤίτλουΓραμμής3..H12</vt:lpstr>
      <vt:lpstr>ΠίνακαςΒαθμών</vt:lpstr>
      <vt:lpstr>ΣύνολοΒαθμών</vt:lpstr>
      <vt:lpstr>Τίτλος1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2018-12-01T19:02:17Z</dcterms:created>
  <dcterms:modified xsi:type="dcterms:W3CDTF">2019-01-28T03:05:41Z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