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19440" windowHeight="11760"/>
  </bookViews>
  <sheets>
    <sheet name="Κεντρικός πίνακας" sheetId="1" r:id="rId1"/>
    <sheet name="Περιουσιακά στοιχεία" sheetId="2" r:id="rId2"/>
    <sheet name="Υποχρεώσεις" sheetId="3" r:id="rId3"/>
    <sheet name="υπολογισμοί" sheetId="4" state="hidden" r:id="rId4"/>
  </sheets>
  <definedNames>
    <definedName name="_xlnm.Print_Area" localSheetId="0">'Κεντρικός πίνακας'!$A$1:$L$31</definedName>
    <definedName name="_xlnm.Print_Area" localSheetId="1">'Περιουσιακά στοιχεία'!$A$1:$K$32</definedName>
    <definedName name="_xlnm.Print_Area" localSheetId="3">υπολογισμοί!$A$1:$T$51</definedName>
    <definedName name="_xlnm.Print_Area" localSheetId="2">Υποχρεώσεις!$A$1:$M$32</definedName>
    <definedName name="ΚαθαρήΘέση">υπολογισμοί!$C$23</definedName>
    <definedName name="Περιοχή_Εκτύπωσης" localSheetId="0">'Κεντρικός πίνακας'!$A$1:$H$19</definedName>
    <definedName name="ΣύνολοΠεριουσιακώνΣτοιχείων">υπολογισμοί!$C$15</definedName>
    <definedName name="ΣύνολοΥποχρεώσεων">υπολογισμοί!$C$20</definedName>
  </definedNames>
  <calcPr calcId="145621"/>
</workbook>
</file>

<file path=xl/calcChain.xml><?xml version="1.0" encoding="utf-8"?>
<calcChain xmlns="http://schemas.openxmlformats.org/spreadsheetml/2006/main">
  <c r="B14" i="4" l="1"/>
  <c r="B13" i="4"/>
  <c r="C19" i="4"/>
  <c r="C18" i="4"/>
  <c r="B19" i="4"/>
  <c r="B18" i="4"/>
  <c r="C14" i="4"/>
  <c r="C13" i="4"/>
  <c r="C12" i="4"/>
  <c r="B12" i="4"/>
  <c r="C11" i="4"/>
  <c r="B11" i="4"/>
  <c r="C20" i="4" l="1"/>
  <c r="C15" i="4"/>
  <c r="B12" i="3" l="1"/>
  <c r="G11" i="1"/>
  <c r="B12" i="2"/>
  <c r="D11" i="1"/>
  <c r="C23" i="4"/>
  <c r="B11" i="1" s="1"/>
  <c r="I13" i="2"/>
  <c r="I13" i="3"/>
  <c r="E13" i="3"/>
  <c r="I23" i="2"/>
  <c r="E23" i="2"/>
  <c r="E13" i="2"/>
</calcChain>
</file>

<file path=xl/sharedStrings.xml><?xml version="1.0" encoding="utf-8"?>
<sst xmlns="http://schemas.openxmlformats.org/spreadsheetml/2006/main" count="89" uniqueCount="61">
  <si>
    <t xml:space="preserve"> </t>
  </si>
  <si>
    <t>ΚΕΝΤΡΙΚΟΣ ΠΙΝΑΚΑΣ</t>
  </si>
  <si>
    <t>ΣΥΝΟΨΗ ΚΑΘΑΡΗΣ ΘΕΣΗΣ</t>
  </si>
  <si>
    <t>ΚΑΘΑΡΗ ΘΕΣΗ</t>
  </si>
  <si>
    <t>ΣΥΝΟΛΟ ΠΕΡΙΟΥΣΙΑΚΩΝ ΣΤΟΙΧΕΙΩΝ</t>
  </si>
  <si>
    <t>ΣΥΝΟΛΟ ΥΠΟΧΡΕΩΣΕΩΝ</t>
  </si>
  <si>
    <t>ΜΕΤΡΗΤΑ</t>
  </si>
  <si>
    <t>ΕΠΕΝΔΥΣΕΙΣ</t>
  </si>
  <si>
    <t>ΣΥΝΤΑΞΙΟΔΟΤΙΚΟ</t>
  </si>
  <si>
    <t>ΠΡΟΣΩΠΙΚΑ</t>
  </si>
  <si>
    <t>ΧΩΡΙΣ ΑΣΦΑΛΕΙΑ</t>
  </si>
  <si>
    <t>ΜΕ ΑΣΦΑΛΕΙΑ</t>
  </si>
  <si>
    <t>*** Αυτό το φύλλο πρέπει να παραμείνει κρυφό ***</t>
  </si>
  <si>
    <t>ΠΕΡΙΟΥΣΙΑΚΑ ΣΤΟΙΧΕΙΑ</t>
  </si>
  <si>
    <t>ΑΞΙΑ</t>
  </si>
  <si>
    <t>ΛΟΓΑΡΙΑΣΜΟΙ ΟΨΕΩΣ</t>
  </si>
  <si>
    <t>ΛΟΓΑΡΙΑΣΜΟΙ ΑΠΟΤΑΜΙΕΥΣΗΣ</t>
  </si>
  <si>
    <t>ΛΟΓΑΡΙΑΣΜΟΙ ΧΡΗΜΑΤΑΓΟΡΑΣ</t>
  </si>
  <si>
    <t>ΛΟΓΑΡΙΑΣΜΟΙ ΕΠΕΝΔΥΣΕΩΝ ΣΕ ΧΡΗΜΑΤΑΓΟΡΕΣ</t>
  </si>
  <si>
    <t>ΠΙΣΤΟΠΟΙΗΤΙΚΑ ΚΑΤΑΘΕΣΕΩΝ ΠΡΟΘΕΣΜΙΑΣ</t>
  </si>
  <si>
    <t>ΤΙΜΗ ΕΞΑΓΟΡΑΣ ΑΣΦΑΛΕΙΑΣ ΖΩΗΣ</t>
  </si>
  <si>
    <t>ΜΕΡΙΚΟ ΣΥΝΟΛΟ</t>
  </si>
  <si>
    <t>ΕΝΤΟΚΑ ΓΡΑΜΜΑΤΙΑ Η.Π.Α.</t>
  </si>
  <si>
    <t>ΜΕΤΟΧΕΣ</t>
  </si>
  <si>
    <t>ΟΜΟΛΟΓΑ</t>
  </si>
  <si>
    <t>ΕΠΕΝΔΥΣΕΙΣ ΣΕ ΑΜΟΙΒΑΙΑ ΚΕΦΑΛΑΙΑ</t>
  </si>
  <si>
    <t>ΣΥΜΜΕΤΟΧΕΣ ΣΕ ΕΤΑΙΡΕΙΕΣ</t>
  </si>
  <si>
    <t>ΑΛΛΕΣ ΕΠΕΝΔΥΣΕΙΣ</t>
  </si>
  <si>
    <t>ΚΥΡΙΑ ΚΑΤΟΙΚΙΑ</t>
  </si>
  <si>
    <t>ΔΕΥΤΕΡΗ ΚΑΤΟΙΚΙΑ</t>
  </si>
  <si>
    <t>ΣΥΛΛΕΚΤΙΚΑ ΑΝΤΙΚΕΙΜΕΝΑ</t>
  </si>
  <si>
    <t>ΑΥΤΟΚΙΝΗΤΑ</t>
  </si>
  <si>
    <t>ΕΠΙΠΛΩΣΗ</t>
  </si>
  <si>
    <t>ΓΟΥΝΕΣ ΚΑΙ ΚΟΣΜΗΜΑΤΑ</t>
  </si>
  <si>
    <t>ΑΛΛΑ ΠΕΡΟΥΣΙΑΚΑ ΣΤΟΙΧΕΙΑ</t>
  </si>
  <si>
    <t>ΣΥΝΤΑΞΗ ΙΚΑ</t>
  </si>
  <si>
    <t>ΕΠΙΚΟΥΡΙΚΟ ΤΑΜΕΙΟ</t>
  </si>
  <si>
    <t>ΣΥΝΤΑΞΗ ΟΑΕΕ</t>
  </si>
  <si>
    <t>ΑΛΛΟ ΑΣΦΑΛΙΣΤΙΚΟ ΤΑΜΕΙΟ</t>
  </si>
  <si>
    <t>ΙΔΙΩΤΙΚΟ ΣΥΝΤΑΞΙΟΔΟΤΙΚΟ</t>
  </si>
  <si>
    <t>ΜΕΤΟΧΕΣ ΕΡΓΑΖΟΜΕΝΟΥ</t>
  </si>
  <si>
    <t>ΥΠΟΧΡΕΩΣΕΙΣ</t>
  </si>
  <si>
    <t>ΟΦΕΙΛΗ</t>
  </si>
  <si>
    <t>ΠΙΣΤΩΤΙΚΕΣ ΚΑΡΤΕΣ</t>
  </si>
  <si>
    <t>ΧΡΕΩΣΤΙΚΟΙ ΛΟΓΑΡΙΑΣΜΟΙ</t>
  </si>
  <si>
    <t>ΦΟΙΤΗΤΙΚΑ ΔΑΝΕΙΑ</t>
  </si>
  <si>
    <t>ΔΙΑΤΡΟΦΗ</t>
  </si>
  <si>
    <t>ΔΙΑΤΡΟΦΗ ΠΑΙΔΙΩΝ</t>
  </si>
  <si>
    <t>ΦΟΡΟΛΟΓΙΚΕΣ ΥΠΟΧΡΕΩΣΕΙΣ</t>
  </si>
  <si>
    <t>ΑΛΛΟ</t>
  </si>
  <si>
    <t>Δάνεια αυτοκινήτου</t>
  </si>
  <si>
    <t>Δάνεια αυτοκινήτων ιδιωτικής χρήσης</t>
  </si>
  <si>
    <t>Καταναλωτικά δάνεια</t>
  </si>
  <si>
    <t>Στεγαστικά δάνεια</t>
  </si>
  <si>
    <t>Ομολογιακά στεγαστικά δάνεια</t>
  </si>
  <si>
    <t>Άλλα δάνεια</t>
  </si>
  <si>
    <t>Φορολογικές υποχρεώσεις</t>
  </si>
  <si>
    <t>Άλλο</t>
  </si>
  <si>
    <t>Σύνολο περιουσιακών στοιχείων</t>
  </si>
  <si>
    <t>Σύνολο υποχρεώσεων</t>
  </si>
  <si>
    <t>Καθαρή θέση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</si>
</sst>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[$€-408]"/>
  </numFmts>
  <fonts count="22">
    <font>
      <sz val="9"/>
      <color theme="1"/>
      <name val="Franklin Gothic Medium"/>
      <family val="2"/>
      <scheme val="min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Tahoma"/>
      <family val="2"/>
      <charset val="161"/>
    </font>
    <font>
      <sz val="26"/>
      <color theme="3"/>
      <name val="Tahoma"/>
      <family val="2"/>
      <charset val="161"/>
    </font>
    <font>
      <sz val="14"/>
      <color theme="3"/>
      <name val="Tahoma"/>
      <family val="2"/>
      <charset val="161"/>
    </font>
    <font>
      <sz val="36"/>
      <color theme="1"/>
      <name val="Tahoma"/>
      <family val="2"/>
      <charset val="161"/>
    </font>
    <font>
      <sz val="45"/>
      <color theme="1"/>
      <name val="Tahoma"/>
      <family val="2"/>
      <charset val="161"/>
    </font>
    <font>
      <sz val="28"/>
      <color theme="1"/>
      <name val="Tahoma"/>
      <family val="2"/>
      <charset val="161"/>
    </font>
    <font>
      <sz val="34"/>
      <color theme="1"/>
      <name val="Tahoma"/>
      <family val="2"/>
      <charset val="161"/>
    </font>
    <font>
      <sz val="16"/>
      <color theme="1"/>
      <name val="Tahoma"/>
      <family val="2"/>
      <charset val="161"/>
    </font>
    <font>
      <sz val="11"/>
      <color theme="3"/>
      <name val="Tahoma"/>
      <family val="2"/>
      <charset val="161"/>
    </font>
    <font>
      <sz val="11"/>
      <color theme="1"/>
      <name val="Tahoma"/>
      <family val="2"/>
      <charset val="161"/>
    </font>
    <font>
      <sz val="13"/>
      <color theme="1"/>
      <name val="Tahoma"/>
      <family val="2"/>
      <charset val="161"/>
    </font>
    <font>
      <sz val="11"/>
      <color theme="0"/>
      <name val="Tahoma"/>
      <family val="2"/>
      <charset val="161"/>
    </font>
    <font>
      <sz val="24"/>
      <color theme="1"/>
      <name val="Tahoma"/>
      <family val="2"/>
      <charset val="161"/>
    </font>
    <font>
      <sz val="22"/>
      <color theme="3"/>
      <name val="Tahoma"/>
      <family val="2"/>
      <charset val="161"/>
    </font>
    <font>
      <sz val="12"/>
      <color theme="1"/>
      <name val="Tahoma"/>
      <family val="2"/>
      <charset val="161"/>
    </font>
    <font>
      <sz val="12"/>
      <color theme="3"/>
      <name val="Tahoma"/>
      <family val="2"/>
      <charset val="161"/>
    </font>
    <font>
      <sz val="6"/>
      <name val="Franklin Gothic Medium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5">
    <xf numFmtId="0" fontId="0" fillId="2" borderId="0"/>
    <xf numFmtId="0" fontId="4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indent="2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3">
    <xf numFmtId="0" fontId="0" fillId="2" borderId="0" xfId="0"/>
    <xf numFmtId="0" fontId="5" fillId="2" borderId="0" xfId="0" applyFont="1"/>
    <xf numFmtId="0" fontId="5" fillId="2" borderId="0" xfId="0" applyFont="1" applyAlignment="1">
      <alignment horizontal="left" indent="1"/>
    </xf>
    <xf numFmtId="0" fontId="6" fillId="2" borderId="2" xfId="4" applyFont="1" applyFill="1" applyBorder="1" applyAlignment="1">
      <alignment horizontal="left" indent="1"/>
    </xf>
    <xf numFmtId="0" fontId="5" fillId="2" borderId="2" xfId="0" applyFont="1" applyBorder="1"/>
    <xf numFmtId="0" fontId="5" fillId="2" borderId="3" xfId="0" applyFont="1" applyBorder="1"/>
    <xf numFmtId="0" fontId="7" fillId="2" borderId="2" xfId="2" applyFont="1" applyFill="1" applyBorder="1">
      <alignment horizontal="left" indent="2"/>
    </xf>
    <xf numFmtId="0" fontId="5" fillId="2" borderId="1" xfId="0" applyFont="1" applyBorder="1"/>
    <xf numFmtId="0" fontId="5" fillId="2" borderId="0" xfId="0" applyFont="1" applyBorder="1"/>
    <xf numFmtId="0" fontId="5" fillId="2" borderId="5" xfId="0" applyFont="1" applyBorder="1"/>
    <xf numFmtId="165" fontId="8" fillId="2" borderId="6" xfId="0" applyNumberFormat="1" applyFont="1" applyBorder="1" applyAlignment="1">
      <alignment horizontal="center"/>
    </xf>
    <xf numFmtId="164" fontId="9" fillId="2" borderId="9" xfId="0" applyNumberFormat="1" applyFont="1" applyBorder="1" applyAlignment="1">
      <alignment horizontal="center"/>
    </xf>
    <xf numFmtId="165" fontId="10" fillId="2" borderId="6" xfId="0" applyNumberFormat="1" applyFont="1" applyBorder="1" applyAlignment="1">
      <alignment horizontal="center"/>
    </xf>
    <xf numFmtId="164" fontId="9" fillId="2" borderId="7" xfId="0" applyNumberFormat="1" applyFont="1" applyBorder="1" applyAlignment="1">
      <alignment horizontal="center"/>
    </xf>
    <xf numFmtId="164" fontId="9" fillId="2" borderId="6" xfId="0" applyNumberFormat="1" applyFont="1" applyBorder="1" applyAlignment="1">
      <alignment horizontal="center"/>
    </xf>
    <xf numFmtId="0" fontId="11" fillId="2" borderId="1" xfId="0" applyFont="1" applyBorder="1" applyAlignment="1">
      <alignment horizontal="center"/>
    </xf>
    <xf numFmtId="0" fontId="12" fillId="2" borderId="8" xfId="0" applyFont="1" applyBorder="1" applyAlignment="1">
      <alignment horizontal="center"/>
    </xf>
    <xf numFmtId="0" fontId="12" fillId="2" borderId="10" xfId="0" applyFont="1" applyBorder="1" applyAlignment="1">
      <alignment horizontal="center"/>
    </xf>
    <xf numFmtId="0" fontId="13" fillId="2" borderId="11" xfId="3" applyFont="1" applyFill="1" applyBorder="1" applyAlignment="1">
      <alignment horizontal="left" vertical="center" indent="4"/>
    </xf>
    <xf numFmtId="0" fontId="14" fillId="2" borderId="5" xfId="0" applyFont="1" applyBorder="1" applyAlignment="1">
      <alignment horizontal="left" indent="4"/>
    </xf>
    <xf numFmtId="0" fontId="14" fillId="2" borderId="0" xfId="0" applyFont="1" applyBorder="1" applyAlignment="1">
      <alignment horizontal="left" indent="4"/>
    </xf>
    <xf numFmtId="0" fontId="13" fillId="2" borderId="12" xfId="3" applyFont="1" applyFill="1" applyBorder="1" applyAlignment="1">
      <alignment horizontal="left" vertical="center" indent="4"/>
    </xf>
    <xf numFmtId="0" fontId="14" fillId="2" borderId="0" xfId="0" applyFont="1"/>
    <xf numFmtId="0" fontId="15" fillId="2" borderId="0" xfId="0" applyFont="1" applyBorder="1" applyAlignment="1">
      <alignment horizontal="left" indent="4"/>
    </xf>
    <xf numFmtId="0" fontId="15" fillId="2" borderId="5" xfId="0" applyFont="1" applyBorder="1" applyAlignment="1">
      <alignment horizontal="left" indent="4"/>
    </xf>
    <xf numFmtId="0" fontId="16" fillId="5" borderId="0" xfId="0" applyFont="1" applyFill="1"/>
    <xf numFmtId="165" fontId="16" fillId="5" borderId="0" xfId="0" applyNumberFormat="1" applyFont="1" applyFill="1" applyAlignment="1">
      <alignment horizontal="right" indent="1"/>
    </xf>
    <xf numFmtId="0" fontId="16" fillId="3" borderId="0" xfId="0" applyFont="1" applyFill="1"/>
    <xf numFmtId="165" fontId="16" fillId="3" borderId="0" xfId="0" applyNumberFormat="1" applyFont="1" applyFill="1" applyAlignment="1">
      <alignment horizontal="right" indent="1"/>
    </xf>
    <xf numFmtId="165" fontId="5" fillId="2" borderId="0" xfId="0" applyNumberFormat="1" applyFont="1"/>
    <xf numFmtId="0" fontId="16" fillId="4" borderId="0" xfId="0" applyFont="1" applyFill="1"/>
    <xf numFmtId="165" fontId="16" fillId="4" borderId="0" xfId="0" applyNumberFormat="1" applyFont="1" applyFill="1" applyAlignment="1">
      <alignment horizontal="right" indent="1"/>
    </xf>
    <xf numFmtId="0" fontId="5" fillId="2" borderId="2" xfId="0" applyFont="1" applyBorder="1" applyAlignment="1">
      <alignment horizontal="left"/>
    </xf>
    <xf numFmtId="0" fontId="12" fillId="2" borderId="3" xfId="0" applyFont="1" applyBorder="1" applyAlignment="1">
      <alignment horizontal="left" indent="1"/>
    </xf>
    <xf numFmtId="0" fontId="7" fillId="2" borderId="4" xfId="2" applyFont="1" applyFill="1" applyBorder="1">
      <alignment horizontal="left" indent="2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indent="1"/>
    </xf>
    <xf numFmtId="3" fontId="5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Alignment="1">
      <alignment horizontal="right" vertical="center" inden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 indent="1"/>
    </xf>
    <xf numFmtId="0" fontId="17" fillId="2" borderId="0" xfId="0" applyFont="1" applyAlignment="1">
      <alignment vertical="center"/>
    </xf>
    <xf numFmtId="0" fontId="5" fillId="2" borderId="0" xfId="0" applyFont="1" applyAlignment="1">
      <alignment horizontal="center"/>
    </xf>
    <xf numFmtId="0" fontId="18" fillId="5" borderId="0" xfId="0" applyFont="1" applyFill="1"/>
    <xf numFmtId="0" fontId="19" fillId="2" borderId="0" xfId="0" applyFont="1"/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center" vertical="center"/>
    </xf>
    <xf numFmtId="0" fontId="20" fillId="2" borderId="10" xfId="2" applyFont="1" applyFill="1" applyBorder="1" applyAlignment="1">
      <alignment horizontal="left" indent="1"/>
    </xf>
    <xf numFmtId="0" fontId="5" fillId="2" borderId="0" xfId="0" applyFont="1" applyAlignment="1">
      <alignment horizontal="center"/>
    </xf>
    <xf numFmtId="165" fontId="18" fillId="2" borderId="0" xfId="0" applyNumberFormat="1" applyFont="1" applyAlignment="1">
      <alignment horizontal="center" vertical="center"/>
    </xf>
    <xf numFmtId="165" fontId="8" fillId="2" borderId="0" xfId="0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4" builtinId="15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>
      <tableStyleElement type="wholeTable" dxfId="44"/>
      <tableStyleElement type="headerRow" dxfId="43"/>
      <tableStyleElement type="firstColumn" dxfId="42"/>
      <tableStyleElement type="secondRowStripe" dxfId="41"/>
    </tableStyle>
    <tableStyle name="Investment Table" pivot="0" count="4">
      <tableStyleElement type="wholeTable" dxfId="40"/>
      <tableStyleElement type="headerRow" dxfId="39"/>
      <tableStyleElement type="firstColumn" dxfId="38"/>
      <tableStyleElement type="secondRowStripe" dxfId="37"/>
    </tableStyle>
    <tableStyle name="Personal Table" pivot="0" count="4">
      <tableStyleElement type="wholeTable" dxfId="36"/>
      <tableStyleElement type="headerRow" dxfId="35"/>
      <tableStyleElement type="firstColumn" dxfId="34"/>
      <tableStyleElement type="secondRowStripe" dxfId="33"/>
    </tableStyle>
    <tableStyle name="Retirement Table" pivot="0" count="4">
      <tableStyleElement type="wholeTable" dxfId="32"/>
      <tableStyleElement type="headerRow" dxfId="31"/>
      <tableStyleElement type="firstColumn" dxfId="30"/>
      <tableStyleElement type="secondRowStripe" dxfId="29"/>
    </tableStyle>
    <tableStyle name="Secured Table" pivot="0" count="4">
      <tableStyleElement type="wholeTable" dxfId="28"/>
      <tableStyleElement type="headerRow" dxfId="27"/>
      <tableStyleElement type="firstColumn" dxfId="26"/>
      <tableStyleElement type="secondRowStripe" dxfId="25"/>
    </tableStyle>
    <tableStyle name="Unsecured Table" pivot="0" count="4">
      <tableStyleElement type="wholeTable" dxfId="24"/>
      <tableStyleElement type="headerRow" dxfId="23"/>
      <tableStyleElement type="firstColumn" dxfId="22"/>
      <tableStyleElement type="secondRowStripe" dxfId="21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υπολογισμοί!$B$11:$B$14</c:f>
              <c:strCache>
                <c:ptCount val="4"/>
                <c:pt idx="0">
                  <c:v>ΜΕΤΡΗΤΑ</c:v>
                </c:pt>
                <c:pt idx="1">
                  <c:v>ΕΠΕΝΔΥΣΕΙΣ</c:v>
                </c:pt>
                <c:pt idx="2">
                  <c:v>ΣΥΝΤΑΞΙΟΔΟΤΙΚΟ</c:v>
                </c:pt>
                <c:pt idx="3">
                  <c:v>ΠΡΟΣΩΠΙΚΑ</c:v>
                </c:pt>
              </c:strCache>
            </c:strRef>
          </c:cat>
          <c:val>
            <c:numRef>
              <c:f>υπολογισμοί!$C$11:$C$14</c:f>
              <c:numCache>
                <c:formatCode>#,##0\ [$€-408]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υπολογισμοί!$B$18:$B$19</c:f>
              <c:strCache>
                <c:ptCount val="2"/>
                <c:pt idx="0">
                  <c:v>ΧΩΡΙΣ ΑΣΦΑΛΕΙΑ</c:v>
                </c:pt>
                <c:pt idx="1">
                  <c:v>ΜΕ ΑΣΦΑΛΕΙΑ</c:v>
                </c:pt>
              </c:strCache>
            </c:strRef>
          </c:cat>
          <c:val>
            <c:numRef>
              <c:f>υπολογισμοί!$C$18:$C$19</c:f>
              <c:numCache>
                <c:formatCode>#,##0\ [$€-408]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υπολογισμοί!$B$11:$B$14</c:f>
              <c:strCache>
                <c:ptCount val="4"/>
                <c:pt idx="0">
                  <c:v>ΜΕΤΡΗΤΑ</c:v>
                </c:pt>
                <c:pt idx="1">
                  <c:v>ΕΠΕΝΔΥΣΕΙΣ</c:v>
                </c:pt>
                <c:pt idx="2">
                  <c:v>ΣΥΝΤΑΞΙΟΔΟΤΙΚΟ</c:v>
                </c:pt>
                <c:pt idx="3">
                  <c:v>ΠΡΟΣΩΠΙΚΑ</c:v>
                </c:pt>
              </c:strCache>
            </c:strRef>
          </c:cat>
          <c:val>
            <c:numRef>
              <c:f>υπολογισμοί!$C$11:$C$14</c:f>
              <c:numCache>
                <c:formatCode>#,##0\ [$€-408]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υπολογισμοί!$B$11:$B$14</c:f>
              <c:strCache>
                <c:ptCount val="4"/>
                <c:pt idx="0">
                  <c:v>ΜΕΤΡΗΤΑ</c:v>
                </c:pt>
                <c:pt idx="1">
                  <c:v>ΕΠΕΝΔΥΣΕΙΣ</c:v>
                </c:pt>
                <c:pt idx="2">
                  <c:v>ΣΥΝΤΑΞΙΟΔΟΤΙΚΟ</c:v>
                </c:pt>
                <c:pt idx="3">
                  <c:v>ΠΡΟΣΩΠΙΚΑ</c:v>
                </c:pt>
              </c:strCache>
            </c:strRef>
          </c:cat>
          <c:val>
            <c:numRef>
              <c:f>υπολογισμοί!$C$18:$C$19</c:f>
              <c:numCache>
                <c:formatCode>#,##0\ [$€-408]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928;&#949;&#961;&#953;&#959;&#965;&#963;&#953;&#945;&#954;&#940; &#963;&#964;&#959;&#953;&#967;&#949;&#943;&#945;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&#933;&#960;&#959;&#967;&#961;&#949;&#974;&#963;&#949;&#953;&#962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922;&#949;&#957;&#964;&#961;&#953;&#954;&#972;&#962; &#960;&#943;&#957;&#945;&#954;&#945;&#962;'!A1"/><Relationship Id="rId2" Type="http://schemas.openxmlformats.org/officeDocument/2006/relationships/hyperlink" Target="#&#933;&#960;&#959;&#967;&#961;&#949;&#974;&#963;&#949;&#953;&#962;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922;&#949;&#957;&#964;&#961;&#953;&#954;&#972;&#962; &#960;&#943;&#957;&#945;&#954;&#945;&#962;'!A1"/><Relationship Id="rId2" Type="http://schemas.openxmlformats.org/officeDocument/2006/relationships/hyperlink" Target="#'&#928;&#949;&#961;&#953;&#959;&#965;&#963;&#953;&#945;&#954;&#940; &#963;&#964;&#959;&#953;&#967;&#949;&#943;&#945;'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3</xdr:row>
      <xdr:rowOff>0</xdr:rowOff>
    </xdr:from>
    <xdr:to>
      <xdr:col>3</xdr:col>
      <xdr:colOff>2341032</xdr:colOff>
      <xdr:row>9</xdr:row>
      <xdr:rowOff>93586</xdr:rowOff>
    </xdr:to>
    <xdr:graphicFrame macro="">
      <xdr:nvGraphicFramePr>
        <xdr:cNvPr id="20" name="Σύνοψη συνόλου περιουσιακών στοιχείων" descr="Γράφημα δακτυλίου που εμφανίζει μια σύνοψη των περιουσιακών στοιχείων" title="Σύνοψη συνόλου περιουσιακών στοιχείων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3</xdr:row>
      <xdr:rowOff>34020</xdr:rowOff>
    </xdr:from>
    <xdr:to>
      <xdr:col>6</xdr:col>
      <xdr:colOff>2238022</xdr:colOff>
      <xdr:row>9</xdr:row>
      <xdr:rowOff>93586</xdr:rowOff>
    </xdr:to>
    <xdr:graphicFrame macro="">
      <xdr:nvGraphicFramePr>
        <xdr:cNvPr id="27" name="Σύνοψη συνόλου υποχρεώσεων" descr="Γράφημα δακτυλίου που εμφανίζει μια σύνοψη των υποχρεώσεων" title="Σύνοψη συνόλου υποχρεώσεων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291393</xdr:colOff>
      <xdr:row>17</xdr:row>
      <xdr:rowOff>46018</xdr:rowOff>
    </xdr:from>
    <xdr:to>
      <xdr:col>3</xdr:col>
      <xdr:colOff>2166718</xdr:colOff>
      <xdr:row>19</xdr:row>
      <xdr:rowOff>123825</xdr:rowOff>
    </xdr:to>
    <xdr:sp macro="" textlink="">
      <xdr:nvSpPr>
        <xdr:cNvPr id="17" name="Προβολή περιουσιακών στοιχείων" descr="Κάντε κλικ για να προβάλετε και να τροποποιήσετε τα περιουσιακά στοιχεία" title="Προβολή περιουσιακών στοιχείων">
          <a:hlinkClick xmlns:r="http://schemas.openxmlformats.org/officeDocument/2006/relationships" r:id="rId3" tooltip="Κάντε κλικ για να προβάλετε και να τροποποιήσετε τα περιουσιακά στοιχεία"/>
        </xdr:cNvPr>
        <xdr:cNvSpPr/>
      </xdr:nvSpPr>
      <xdr:spPr>
        <a:xfrm>
          <a:off x="3063168" y="5503843"/>
          <a:ext cx="1875325" cy="630257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000" b="0" spc="150" baseline="0">
              <a:solidFill>
                <a:schemeClr val="lt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ΠΡΟΒΟΛΗ ΠΕΡΙΟΥΣΙΑΚΩΝ ΣΤΟΙΧΕΙΩΝ</a:t>
          </a:r>
        </a:p>
      </xdr:txBody>
    </xdr:sp>
    <xdr:clientData fPrintsWithSheet="0"/>
  </xdr:twoCellAnchor>
  <xdr:twoCellAnchor>
    <xdr:from>
      <xdr:col>3</xdr:col>
      <xdr:colOff>155575</xdr:colOff>
      <xdr:row>12</xdr:row>
      <xdr:rowOff>118861</xdr:rowOff>
    </xdr:from>
    <xdr:to>
      <xdr:col>3</xdr:col>
      <xdr:colOff>338455</xdr:colOff>
      <xdr:row>12</xdr:row>
      <xdr:rowOff>301741</xdr:rowOff>
    </xdr:to>
    <xdr:sp macro="" textlink="">
      <xdr:nvSpPr>
        <xdr:cNvPr id="6" name="ΜΕΤΡΗΤΑ" descr="&quot;&quot;" title="Χρώμα γραφήματος μετρητών"/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13</xdr:row>
      <xdr:rowOff>98266</xdr:rowOff>
    </xdr:from>
    <xdr:to>
      <xdr:col>3</xdr:col>
      <xdr:colOff>338455</xdr:colOff>
      <xdr:row>13</xdr:row>
      <xdr:rowOff>281146</xdr:rowOff>
    </xdr:to>
    <xdr:sp macro="" textlink="">
      <xdr:nvSpPr>
        <xdr:cNvPr id="33" name="ΕΠΕΝΔΥΣΕΙΣ" descr="&quot;&quot;" title="Χρώμα γραφήματος επενδύσεων"/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115772</xdr:rowOff>
    </xdr:from>
    <xdr:to>
      <xdr:col>3</xdr:col>
      <xdr:colOff>338455</xdr:colOff>
      <xdr:row>14</xdr:row>
      <xdr:rowOff>298652</xdr:rowOff>
    </xdr:to>
    <xdr:sp macro="" textlink="">
      <xdr:nvSpPr>
        <xdr:cNvPr id="37" name="ΣΥΝΤΑΞΙΟΔΟΤΙΚΟ" descr="&quot;&quot;" title="Χρώμα γραφήματος συνταξιοδοτικού"/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85652</xdr:rowOff>
    </xdr:from>
    <xdr:to>
      <xdr:col>3</xdr:col>
      <xdr:colOff>338455</xdr:colOff>
      <xdr:row>15</xdr:row>
      <xdr:rowOff>268532</xdr:rowOff>
    </xdr:to>
    <xdr:sp macro="" textlink="">
      <xdr:nvSpPr>
        <xdr:cNvPr id="41" name="ΠΡΟΣΩΠΙΚΑ" descr="&quot;&quot;" title="Χρώμα γραφήματος προσωπικών"/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352778</xdr:colOff>
      <xdr:row>17</xdr:row>
      <xdr:rowOff>46018</xdr:rowOff>
    </xdr:from>
    <xdr:to>
      <xdr:col>6</xdr:col>
      <xdr:colOff>2205214</xdr:colOff>
      <xdr:row>19</xdr:row>
      <xdr:rowOff>123825</xdr:rowOff>
    </xdr:to>
    <xdr:sp macro="" textlink="">
      <xdr:nvSpPr>
        <xdr:cNvPr id="18" name="Προβολή υποχρεώσεων" descr="Κάντε κλικ για να προβάλετε και να τροποποιήσετε τις υποχρεώσεις" title="Προβολή υποχρεώσεων">
          <a:hlinkClick xmlns:r="http://schemas.openxmlformats.org/officeDocument/2006/relationships" r:id="rId4" tooltip="Κάντε κλικ για να προβάλετε και να τροποποιήσετε τις υποχρεώσεις"/>
        </xdr:cNvPr>
        <xdr:cNvSpPr/>
      </xdr:nvSpPr>
      <xdr:spPr>
        <a:xfrm>
          <a:off x="6105878" y="5503843"/>
          <a:ext cx="1852436" cy="630257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000" b="0" spc="150" baseline="0">
              <a:solidFill>
                <a:schemeClr val="lt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ΠΡΟΒΟΛΗ ΥΠΟΧΡΕΩΣΕΩΝ</a:t>
          </a:r>
        </a:p>
      </xdr:txBody>
    </xdr:sp>
    <xdr:clientData fPrintsWithSheet="0"/>
  </xdr:twoCellAnchor>
  <xdr:twoCellAnchor>
    <xdr:from>
      <xdr:col>6</xdr:col>
      <xdr:colOff>181328</xdr:colOff>
      <xdr:row>12</xdr:row>
      <xdr:rowOff>119141</xdr:rowOff>
    </xdr:from>
    <xdr:to>
      <xdr:col>6</xdr:col>
      <xdr:colOff>364208</xdr:colOff>
      <xdr:row>12</xdr:row>
      <xdr:rowOff>302021</xdr:rowOff>
    </xdr:to>
    <xdr:sp macro="" textlink="">
      <xdr:nvSpPr>
        <xdr:cNvPr id="58" name="ΧΩΡΙΣ ΑΣΦΑΛΕΙΑ" descr="&quot;&quot;" title="Χρώμα γραφήματος στοιχείων χωρίς ασφάλεια"/>
        <xdr:cNvSpPr/>
      </xdr:nvSpPr>
      <xdr:spPr>
        <a:xfrm>
          <a:off x="5934428" y="3691016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13</xdr:row>
      <xdr:rowOff>115278</xdr:rowOff>
    </xdr:from>
    <xdr:to>
      <xdr:col>6</xdr:col>
      <xdr:colOff>364208</xdr:colOff>
      <xdr:row>13</xdr:row>
      <xdr:rowOff>298158</xdr:rowOff>
    </xdr:to>
    <xdr:sp macro="" textlink="">
      <xdr:nvSpPr>
        <xdr:cNvPr id="55" name="ΜΕ ΑΣΦΑΛΕΙΑ" descr="&quot;&quot;" title="Χρώμα γραφήματος στοιχείων με ασφάλεια"/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2</xdr:row>
      <xdr:rowOff>381000</xdr:rowOff>
    </xdr:from>
    <xdr:to>
      <xdr:col>1</xdr:col>
      <xdr:colOff>2533462</xdr:colOff>
      <xdr:row>10</xdr:row>
      <xdr:rowOff>104775</xdr:rowOff>
    </xdr:to>
    <xdr:graphicFrame macro="">
      <xdr:nvGraphicFramePr>
        <xdr:cNvPr id="10" name="Total Assets" descr="Γράφημα δακτυλίου που εμφανίζει μια σύνοψη των περιουσιακών στοιχείων" title="Σύνοψη συνόλου περιουσιακών στοιχείων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815527</xdr:colOff>
      <xdr:row>15</xdr:row>
      <xdr:rowOff>114300</xdr:rowOff>
    </xdr:from>
    <xdr:to>
      <xdr:col>1</xdr:col>
      <xdr:colOff>2402086</xdr:colOff>
      <xdr:row>18</xdr:row>
      <xdr:rowOff>19050</xdr:rowOff>
    </xdr:to>
    <xdr:sp macro="" textlink="">
      <xdr:nvSpPr>
        <xdr:cNvPr id="13" name="Προβολή υποχρεώσεων" descr="Κάντε κλικ για να προβάλετε και να τροποποιήσετε τις υποχρεώσεις" title="Προβολή υποχρεώσεων">
          <a:hlinkClick xmlns:r="http://schemas.openxmlformats.org/officeDocument/2006/relationships" r:id="rId2" tooltip="Κάντε κλικ για να προβάλετε και να τροποποιήσετε τις υποχρεώσεις"/>
        </xdr:cNvPr>
        <xdr:cNvSpPr/>
      </xdr:nvSpPr>
      <xdr:spPr>
        <a:xfrm>
          <a:off x="977452" y="4010025"/>
          <a:ext cx="1586559" cy="6191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000" b="0" spc="150" baseline="0">
              <a:solidFill>
                <a:schemeClr val="lt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ΠΡΟΒΟΛΗ ΥΠΟΧΡΕΩΣΕΩΝ</a:t>
          </a:r>
        </a:p>
      </xdr:txBody>
    </xdr:sp>
    <xdr:clientData fPrintsWithSheet="0"/>
  </xdr:twoCellAnchor>
  <xdr:twoCellAnchor>
    <xdr:from>
      <xdr:col>1</xdr:col>
      <xdr:colOff>815527</xdr:colOff>
      <xdr:row>18</xdr:row>
      <xdr:rowOff>180975</xdr:rowOff>
    </xdr:from>
    <xdr:to>
      <xdr:col>1</xdr:col>
      <xdr:colOff>2402086</xdr:colOff>
      <xdr:row>21</xdr:row>
      <xdr:rowOff>85725</xdr:rowOff>
    </xdr:to>
    <xdr:sp macro="" textlink="">
      <xdr:nvSpPr>
        <xdr:cNvPr id="14" name="Κεντρικός πίνακας" descr="Κάντε κλικ για να επιστρέψετε στον κεντρικό πίνακα" title="Προβολή Κεντρικός πίνακας">
          <a:hlinkClick xmlns:r="http://schemas.openxmlformats.org/officeDocument/2006/relationships" r:id="rId3" tooltip="Κάντε κλικ για να δείτε τον Πίνακα εργαλείων"/>
        </xdr:cNvPr>
        <xdr:cNvSpPr/>
      </xdr:nvSpPr>
      <xdr:spPr>
        <a:xfrm>
          <a:off x="977452" y="4791075"/>
          <a:ext cx="1586559" cy="6191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000" b="0" spc="150" baseline="0">
              <a:solidFill>
                <a:schemeClr val="lt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ΠΡΟΒΟΛΗ ΚΕΝΤΡΙΚΟΥ ΠΙΝΑΚΑ</a:t>
          </a:r>
          <a:endParaRPr lang="en-US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 fPrintsWithSheet="0"/>
  </xdr:twoCellAnchor>
  <xdr:twoCellAnchor>
    <xdr:from>
      <xdr:col>10</xdr:col>
      <xdr:colOff>191193</xdr:colOff>
      <xdr:row>10</xdr:row>
      <xdr:rowOff>57150</xdr:rowOff>
    </xdr:from>
    <xdr:to>
      <xdr:col>13</xdr:col>
      <xdr:colOff>243337</xdr:colOff>
      <xdr:row>15</xdr:row>
      <xdr:rowOff>209550</xdr:rowOff>
    </xdr:to>
    <xdr:grpSp>
      <xdr:nvGrpSpPr>
        <xdr:cNvPr id="5" name="Group 4" descr="Χρειάζεστε περισσότερες γραμμές; &#10;Στο τελευταίο κελί, επάνω από την τιμή του μερικού συνόλου, πατήστε το πλήκτρο Tab.&#10;" title="Συμβουλή καταχώρησης δεδομένων"/>
        <xdr:cNvGrpSpPr/>
      </xdr:nvGrpSpPr>
      <xdr:grpSpPr>
        <a:xfrm>
          <a:off x="10792518" y="2762250"/>
          <a:ext cx="1366594" cy="1343025"/>
          <a:chOff x="9910722" y="2775599"/>
          <a:chExt cx="1309241" cy="693726"/>
        </a:xfrm>
      </xdr:grpSpPr>
      <xdr:sp macro="" textlink="">
        <xdr:nvSpPr>
          <xdr:cNvPr id="2" name="Line Callout 2 (Accent Bar) 1"/>
          <xdr:cNvSpPr/>
        </xdr:nvSpPr>
        <xdr:spPr>
          <a:xfrm>
            <a:off x="10020230" y="2775599"/>
            <a:ext cx="1199733" cy="691014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el-GR" sz="900">
                <a:solidFill>
                  <a:schemeClr val="tx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Χρειάζεστε περισσότερες γραμμές; </a:t>
            </a:r>
          </a:p>
          <a:p>
            <a:pPr algn="l"/>
            <a:r>
              <a:rPr lang="el-GR" sz="900">
                <a:solidFill>
                  <a:schemeClr val="tx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Στο τελευταίο κελί, επάνω από την τιμή του μερικού συνόλου, πατήστε το πλήκτρο </a:t>
            </a:r>
            <a:r>
              <a:rPr lang="en-US" sz="900">
                <a:solidFill>
                  <a:schemeClr val="tx1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Tab.</a:t>
            </a:r>
          </a:p>
        </xdr:txBody>
      </xdr:sp>
      <xdr:cxnSp macro="">
        <xdr:nvCxnSpPr>
          <xdr:cNvPr id="4" name="Straight Connector 3"/>
          <xdr:cNvCxnSpPr/>
        </xdr:nvCxnSpPr>
        <xdr:spPr>
          <a:xfrm>
            <a:off x="9910722" y="2777546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2</xdr:row>
      <xdr:rowOff>419099</xdr:rowOff>
    </xdr:from>
    <xdr:to>
      <xdr:col>1</xdr:col>
      <xdr:colOff>2529122</xdr:colOff>
      <xdr:row>10</xdr:row>
      <xdr:rowOff>142874</xdr:rowOff>
    </xdr:to>
    <xdr:graphicFrame macro="">
      <xdr:nvGraphicFramePr>
        <xdr:cNvPr id="17" name="Σύνολο υποχρεώσεων" descr="Γράφημα δακτυλίου που εμφανίζει μια σύνοψη των υποχρεώσεων" title="Σύνοψη συνόλου υποχρεώσεων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819150</xdr:colOff>
      <xdr:row>15</xdr:row>
      <xdr:rowOff>114300</xdr:rowOff>
    </xdr:from>
    <xdr:to>
      <xdr:col>1</xdr:col>
      <xdr:colOff>2405709</xdr:colOff>
      <xdr:row>18</xdr:row>
      <xdr:rowOff>38100</xdr:rowOff>
    </xdr:to>
    <xdr:sp macro="" textlink="">
      <xdr:nvSpPr>
        <xdr:cNvPr id="5" name="Προβολή περιουσιακών στοιχείων" descr="Κάντε κλικ για να προβάλετε και να τροποποιήσετε τα περιουσιακά στοιχεία" title="Προβολή περιουσιακών στοιχείων">
          <a:hlinkClick xmlns:r="http://schemas.openxmlformats.org/officeDocument/2006/relationships" r:id="rId2" tooltip="Κάντε κλικ για να προβάλετε και να τροποποιήσετε τα περιουσιακά στοιχεία"/>
        </xdr:cNvPr>
        <xdr:cNvSpPr/>
      </xdr:nvSpPr>
      <xdr:spPr>
        <a:xfrm>
          <a:off x="981075" y="4010025"/>
          <a:ext cx="1586559" cy="63817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000" b="0" spc="150" baseline="0">
              <a:solidFill>
                <a:schemeClr val="lt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ΠΡΟΒΟΛΗ ΠΕΡΙΟΥΣΙΑΚΩΝ ΣΤΟΙΧΕΙΩΝ</a:t>
          </a:r>
        </a:p>
      </xdr:txBody>
    </xdr:sp>
    <xdr:clientData fPrintsWithSheet="0"/>
  </xdr:twoCellAnchor>
  <xdr:twoCellAnchor>
    <xdr:from>
      <xdr:col>1</xdr:col>
      <xdr:colOff>819150</xdr:colOff>
      <xdr:row>18</xdr:row>
      <xdr:rowOff>161925</xdr:rowOff>
    </xdr:from>
    <xdr:to>
      <xdr:col>1</xdr:col>
      <xdr:colOff>2405709</xdr:colOff>
      <xdr:row>21</xdr:row>
      <xdr:rowOff>85725</xdr:rowOff>
    </xdr:to>
    <xdr:sp macro="" textlink="">
      <xdr:nvSpPr>
        <xdr:cNvPr id="6" name="Προβολή Κεντρικός πίνακας" descr="Κάντε κλικ για να επιστρέψετε στον κεντρικό πίνακα" title="Προβολή Κεντρικός πίνακας">
          <a:hlinkClick xmlns:r="http://schemas.openxmlformats.org/officeDocument/2006/relationships" r:id="rId3" tooltip="Κάντε κλικ για να δείτε τον Πίνακα εργαλείων"/>
        </xdr:cNvPr>
        <xdr:cNvSpPr/>
      </xdr:nvSpPr>
      <xdr:spPr>
        <a:xfrm>
          <a:off x="981075" y="4772025"/>
          <a:ext cx="1586559" cy="63817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000" b="0" spc="150" baseline="0">
              <a:solidFill>
                <a:schemeClr val="lt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ΠΡΟΒΟΛΗ ΚΕΝΤΡΙΚΟΥ ΠΙΝΑΚΑ</a:t>
          </a:r>
          <a:endParaRPr lang="en-US" sz="100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ΠίνακαςΜετρητών" displayName="ΠίνακαςΜετρητών" ref="C4:E13" totalsRowCount="1">
  <tableColumns count="3">
    <tableColumn id="3" name=" " totalsRowDxfId="20"/>
    <tableColumn id="1" name="ΜΕΤΡΗΤΑ" totalsRowLabel="ΜΕΡΙΚΟ ΣΥΝΟΛΟ" totalsRowDxfId="19"/>
    <tableColumn id="2" name="ΑΞΙΑ" totalsRowFunction="sum" totalsRowDxfId="18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id="2" name="ΠίνακαςΕπενδύσεων" displayName="ΠίνακαςΕπενδύσεων" ref="C16:E23" totalsRowCount="1">
  <tableColumns count="3">
    <tableColumn id="3" name=" " totalsRowDxfId="17"/>
    <tableColumn id="1" name="ΕΠΕΝΔΥΣΕΙΣ" totalsRowLabel="ΜΕΡΙΚΟ ΣΥΝΟΛΟ" totalsRowDxfId="16"/>
    <tableColumn id="2" name="ΑΞΙΑ" totalsRowFunction="sum" totalsRowDxfId="15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id="3" name="ΠίνακαςΣυνταξιοδοτικού" displayName="ΠίνακαςΣυνταξιοδοτικού" ref="G16:I23" totalsRowCount="1">
  <tableColumns count="3">
    <tableColumn id="3" name=" " totalsRowDxfId="14"/>
    <tableColumn id="1" name="ΣΥΝΤΑΞΙΟΔΟΤΙΚΟ" totalsRowLabel="ΜΕΡΙΚΟ ΣΥΝΟΛΟ" totalsRowDxfId="13"/>
    <tableColumn id="2" name="ΑΞΙΑ" totalsRowFunction="sum" totalsRowDxfId="12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id="6" name="ΠίνακαςΠροσωπικών" displayName="ΠίνακαςΠροσωπικών" ref="G4:I13" totalsRowCount="1">
  <tableColumns count="3">
    <tableColumn id="3" name=" " totalsRowDxfId="11"/>
    <tableColumn id="1" name="ΠΡΟΣΩΠΙΚΑ" totalsRowLabel="ΜΕΡΙΚΟ ΣΥΝΟΛΟ" totalsRowDxfId="10"/>
    <tableColumn id="2" name="ΑΞΙΑ" totalsRowFunction="sum" dataDxfId="9" totalsRowDxfId="8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id="4" name="ΠίνακαςΧωρίςΑσφάλεια" displayName="ΠίνακαςΧωρίςΑσφάλεια" ref="C4:E13" totalsRowCount="1">
  <tableColumns count="3">
    <tableColumn id="3" name=" " totalsRowDxfId="7"/>
    <tableColumn id="1" name="ΧΩΡΙΣ ΑΣΦΑΛΕΙΑ" totalsRowLabel="ΜΕΡΙΚΟ ΣΥΝΟΛΟ" totalsRowDxfId="6"/>
    <tableColumn id="2" name="ΟΦΕΙΛΗ" totalsRowFunction="sum" dataDxfId="5" totalsRowDxfId="4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id="5" name="ΠίνακαςΜεΑσφάλεια" displayName="ΠίνακαςΜεΑσφάλεια" ref="G4:I13" totalsRowCount="1">
  <tableColumns count="3">
    <tableColumn id="3" name=" " totalsRowDxfId="3"/>
    <tableColumn id="1" name="ΜΕ ΑΣΦΑΛΕΙΑ" totalsRowLabel="ΜΕΡΙΚΟ ΣΥΝΟΛΟ" totalsRowDxfId="2"/>
    <tableColumn id="2" name="ΟΦΕΙΛΗ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8.85546875" defaultRowHeight="11.25"/>
  <cols>
    <col min="1" max="1" width="2.42578125" style="1" customWidth="1"/>
    <col min="2" max="2" width="36.28515625" style="1" customWidth="1"/>
    <col min="3" max="3" width="2.85546875" style="1" customWidth="1"/>
    <col min="4" max="4" width="36.5703125" style="1" customWidth="1"/>
    <col min="5" max="5" width="2.85546875" style="1" customWidth="1"/>
    <col min="6" max="6" width="5.28515625" style="1" customWidth="1"/>
    <col min="7" max="7" width="36.5703125" style="1" customWidth="1"/>
    <col min="8" max="8" width="2.42578125" style="1" customWidth="1"/>
    <col min="9" max="16384" width="8.85546875" style="1"/>
  </cols>
  <sheetData>
    <row r="1" spans="1:8" ht="18.75" customHeight="1">
      <c r="B1" s="2"/>
    </row>
    <row r="2" spans="1:8" ht="28.5" customHeight="1" thickBot="1">
      <c r="B2" s="3" t="s">
        <v>1</v>
      </c>
      <c r="C2" s="4"/>
      <c r="D2" s="4"/>
      <c r="E2" s="4"/>
      <c r="F2" s="5"/>
      <c r="G2" s="6" t="s">
        <v>2</v>
      </c>
      <c r="H2" s="1" t="s">
        <v>0</v>
      </c>
    </row>
    <row r="3" spans="1:8" ht="34.5" customHeight="1" thickTop="1">
      <c r="B3" s="2"/>
    </row>
    <row r="4" spans="1:8" ht="18.75" customHeight="1">
      <c r="C4" s="7"/>
      <c r="D4" s="8"/>
      <c r="E4" s="9"/>
      <c r="F4" s="8"/>
    </row>
    <row r="5" spans="1:8" ht="18.75" customHeight="1">
      <c r="C5" s="7"/>
      <c r="D5" s="8"/>
      <c r="E5" s="9"/>
      <c r="F5" s="8"/>
    </row>
    <row r="6" spans="1:8" ht="18.75" customHeight="1">
      <c r="C6" s="7"/>
      <c r="D6" s="8"/>
      <c r="E6" s="9"/>
      <c r="F6" s="8"/>
    </row>
    <row r="7" spans="1:8" ht="18.75" customHeight="1">
      <c r="C7" s="7"/>
      <c r="D7" s="8"/>
      <c r="E7" s="9"/>
      <c r="F7" s="8"/>
    </row>
    <row r="8" spans="1:8" ht="18.75" customHeight="1">
      <c r="C8" s="7"/>
      <c r="D8" s="8"/>
      <c r="E8" s="9"/>
      <c r="F8" s="8"/>
    </row>
    <row r="9" spans="1:8" ht="18.75" customHeight="1">
      <c r="C9" s="7"/>
      <c r="D9" s="8"/>
      <c r="E9" s="9"/>
      <c r="F9" s="8"/>
    </row>
    <row r="10" spans="1:8">
      <c r="C10" s="7"/>
      <c r="D10" s="8"/>
      <c r="E10" s="9"/>
      <c r="F10" s="8"/>
    </row>
    <row r="11" spans="1:8" ht="42.75" customHeight="1" thickBot="1">
      <c r="A11" s="8"/>
      <c r="B11" s="10">
        <f>ΚαθαρήΘέση</f>
        <v>159600</v>
      </c>
      <c r="C11" s="11"/>
      <c r="D11" s="12">
        <f>ΣύνολοΠεριουσιακώνΣτοιχείων</f>
        <v>380800</v>
      </c>
      <c r="E11" s="13"/>
      <c r="F11" s="14"/>
      <c r="G11" s="12">
        <f>ΣύνολοΥποχρεώσεων</f>
        <v>221200</v>
      </c>
    </row>
    <row r="12" spans="1:8" ht="33.75" customHeight="1">
      <c r="B12" s="47" t="s">
        <v>3</v>
      </c>
      <c r="C12" s="15"/>
      <c r="D12" s="48" t="s">
        <v>4</v>
      </c>
      <c r="E12" s="16"/>
      <c r="F12" s="17"/>
      <c r="G12" s="48" t="s">
        <v>5</v>
      </c>
    </row>
    <row r="13" spans="1:8" ht="30.75" customHeight="1" thickBot="1">
      <c r="C13" s="7"/>
      <c r="D13" s="18" t="s">
        <v>6</v>
      </c>
      <c r="E13" s="19"/>
      <c r="F13" s="20"/>
      <c r="G13" s="18" t="s">
        <v>10</v>
      </c>
    </row>
    <row r="14" spans="1:8" ht="30.75" customHeight="1" thickBot="1">
      <c r="C14" s="7"/>
      <c r="D14" s="21" t="s">
        <v>7</v>
      </c>
      <c r="E14" s="19"/>
      <c r="F14" s="20"/>
      <c r="G14" s="18" t="s">
        <v>11</v>
      </c>
    </row>
    <row r="15" spans="1:8" ht="30.75" customHeight="1" thickBot="1">
      <c r="C15" s="7"/>
      <c r="D15" s="21" t="s">
        <v>8</v>
      </c>
      <c r="E15" s="19"/>
      <c r="F15" s="20"/>
      <c r="G15" s="22"/>
    </row>
    <row r="16" spans="1:8" ht="30.75" customHeight="1" thickBot="1">
      <c r="C16" s="7"/>
      <c r="D16" s="21" t="s">
        <v>9</v>
      </c>
      <c r="E16" s="19"/>
      <c r="F16" s="20"/>
      <c r="G16" s="22"/>
    </row>
    <row r="17" spans="3:6" ht="24.75" customHeight="1">
      <c r="C17" s="7"/>
      <c r="D17" s="23"/>
      <c r="E17" s="24"/>
      <c r="F17" s="23"/>
    </row>
    <row r="18" spans="3:6" ht="24.75" customHeight="1">
      <c r="C18" s="7"/>
      <c r="D18" s="23"/>
      <c r="E18" s="24"/>
      <c r="F18" s="23"/>
    </row>
    <row r="19" spans="3:6" ht="18.75" customHeight="1">
      <c r="C19" s="7"/>
      <c r="D19" s="8"/>
      <c r="E19" s="9"/>
      <c r="F19" s="8"/>
    </row>
  </sheetData>
  <phoneticPr fontId="21"/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4"/>
  <sheetViews>
    <sheetView showGridLines="0" zoomScaleNormal="100" workbookViewId="0"/>
  </sheetViews>
  <sheetFormatPr defaultColWidth="6.5703125" defaultRowHeight="18.75" customHeight="1"/>
  <cols>
    <col min="1" max="1" width="2.42578125" style="1" customWidth="1"/>
    <col min="2" max="2" width="48.5703125" style="2" customWidth="1"/>
    <col min="3" max="3" width="2.7109375" style="1" customWidth="1"/>
    <col min="4" max="4" width="39" style="1" customWidth="1"/>
    <col min="5" max="5" width="14.7109375" style="1" customWidth="1"/>
    <col min="6" max="6" width="5.5703125" style="1" customWidth="1"/>
    <col min="7" max="7" width="2.7109375" style="1" customWidth="1"/>
    <col min="8" max="8" width="26.140625" style="1" customWidth="1"/>
    <col min="9" max="9" width="14.7109375" style="1" customWidth="1"/>
    <col min="10" max="10" width="2.42578125" style="1" customWidth="1"/>
    <col min="11" max="16384" width="6.5703125" style="1"/>
  </cols>
  <sheetData>
    <row r="2" spans="2:10" ht="28.5" customHeight="1" thickBot="1">
      <c r="B2" s="3" t="s">
        <v>13</v>
      </c>
      <c r="C2" s="4"/>
      <c r="D2" s="4"/>
      <c r="E2" s="4"/>
      <c r="F2" s="4"/>
      <c r="G2" s="5"/>
      <c r="H2" s="34" t="s">
        <v>2</v>
      </c>
      <c r="I2" s="32"/>
      <c r="J2" s="1" t="s">
        <v>0</v>
      </c>
    </row>
    <row r="3" spans="2:10" ht="34.5" customHeight="1" thickTop="1"/>
    <row r="4" spans="2:10" ht="18.75" customHeight="1">
      <c r="C4" s="35" t="s">
        <v>0</v>
      </c>
      <c r="D4" s="35" t="s">
        <v>6</v>
      </c>
      <c r="E4" s="36" t="s">
        <v>14</v>
      </c>
      <c r="G4" s="35" t="s">
        <v>0</v>
      </c>
      <c r="H4" s="35" t="s">
        <v>9</v>
      </c>
      <c r="I4" s="36" t="s">
        <v>14</v>
      </c>
    </row>
    <row r="5" spans="2:10" ht="18.75" customHeight="1">
      <c r="C5" s="35"/>
      <c r="D5" s="35" t="s">
        <v>6</v>
      </c>
      <c r="E5" s="37">
        <v>2000</v>
      </c>
      <c r="G5" s="35"/>
      <c r="H5" s="35" t="s">
        <v>28</v>
      </c>
      <c r="I5" s="37">
        <v>233000</v>
      </c>
    </row>
    <row r="6" spans="2:10" ht="18.75" customHeight="1">
      <c r="C6" s="35"/>
      <c r="D6" s="35" t="s">
        <v>15</v>
      </c>
      <c r="E6" s="37">
        <v>2500</v>
      </c>
      <c r="G6" s="35"/>
      <c r="H6" s="35" t="s">
        <v>29</v>
      </c>
      <c r="I6" s="37"/>
    </row>
    <row r="7" spans="2:10" ht="18.75" customHeight="1">
      <c r="C7" s="35"/>
      <c r="D7" s="35" t="s">
        <v>16</v>
      </c>
      <c r="E7" s="37">
        <v>4000</v>
      </c>
      <c r="G7" s="35"/>
      <c r="H7" s="35" t="s">
        <v>30</v>
      </c>
      <c r="I7" s="37"/>
    </row>
    <row r="8" spans="2:10" ht="18.75" customHeight="1">
      <c r="C8" s="35"/>
      <c r="D8" s="35" t="s">
        <v>17</v>
      </c>
      <c r="E8" s="37">
        <v>3300</v>
      </c>
      <c r="G8" s="35"/>
      <c r="H8" s="35" t="s">
        <v>31</v>
      </c>
      <c r="I8" s="37">
        <v>32000</v>
      </c>
    </row>
    <row r="9" spans="2:10" ht="18.75" customHeight="1">
      <c r="C9" s="35"/>
      <c r="D9" s="35" t="s">
        <v>18</v>
      </c>
      <c r="E9" s="37">
        <v>7000</v>
      </c>
      <c r="G9" s="35"/>
      <c r="H9" s="35" t="s">
        <v>32</v>
      </c>
      <c r="I9" s="37">
        <v>10000</v>
      </c>
    </row>
    <row r="10" spans="2:10" ht="18.75" customHeight="1">
      <c r="C10" s="35"/>
      <c r="D10" s="35" t="s">
        <v>19</v>
      </c>
      <c r="E10" s="37"/>
      <c r="G10" s="35"/>
      <c r="H10" s="35" t="s">
        <v>33</v>
      </c>
      <c r="I10" s="37"/>
    </row>
    <row r="11" spans="2:10" ht="18.75" customHeight="1">
      <c r="C11" s="35"/>
      <c r="D11" s="35" t="s">
        <v>22</v>
      </c>
      <c r="E11" s="37"/>
      <c r="G11" s="35"/>
      <c r="H11" s="35" t="s">
        <v>34</v>
      </c>
      <c r="I11" s="37">
        <v>1500</v>
      </c>
    </row>
    <row r="12" spans="2:10" ht="18.75" customHeight="1">
      <c r="B12" s="50">
        <f>ΣύνολοΠεριουσιακώνΣτοιχείων</f>
        <v>380800</v>
      </c>
      <c r="C12" s="35"/>
      <c r="D12" s="46" t="s">
        <v>20</v>
      </c>
      <c r="E12" s="37">
        <v>24500</v>
      </c>
      <c r="G12" s="44"/>
      <c r="I12" s="38"/>
    </row>
    <row r="13" spans="2:10" ht="18.75" customHeight="1">
      <c r="B13" s="51"/>
      <c r="C13" s="39"/>
      <c r="D13" s="39" t="s">
        <v>21</v>
      </c>
      <c r="E13" s="40">
        <f>SUBTOTAL(109,ΠίνακαςΜετρητών[ΑΞΙΑ])</f>
        <v>43300</v>
      </c>
      <c r="G13" s="39"/>
      <c r="H13" s="39" t="s">
        <v>21</v>
      </c>
      <c r="I13" s="40">
        <f>SUBTOTAL(109,ΠίνακαςΠροσωπικών[ΑΞΙΑ])</f>
        <v>276500</v>
      </c>
    </row>
    <row r="14" spans="2:10" ht="18.75" customHeight="1">
      <c r="B14" s="52" t="s">
        <v>4</v>
      </c>
      <c r="C14" s="49"/>
      <c r="D14" s="49"/>
      <c r="E14" s="49"/>
      <c r="G14" s="49"/>
      <c r="H14" s="49"/>
      <c r="I14" s="49"/>
    </row>
    <row r="15" spans="2:10" ht="18.75" customHeight="1">
      <c r="B15" s="52"/>
    </row>
    <row r="16" spans="2:10" ht="18.75" customHeight="1">
      <c r="B16" s="41"/>
      <c r="C16" s="35" t="s">
        <v>0</v>
      </c>
      <c r="D16" s="35" t="s">
        <v>7</v>
      </c>
      <c r="E16" s="36" t="s">
        <v>14</v>
      </c>
      <c r="G16" s="35" t="s">
        <v>0</v>
      </c>
      <c r="H16" s="35" t="s">
        <v>8</v>
      </c>
      <c r="I16" s="36" t="s">
        <v>14</v>
      </c>
    </row>
    <row r="17" spans="2:9" ht="18.75" customHeight="1">
      <c r="B17" s="42"/>
      <c r="C17" s="35"/>
      <c r="D17" s="35" t="s">
        <v>23</v>
      </c>
      <c r="E17" s="37">
        <v>15000</v>
      </c>
      <c r="G17" s="35"/>
      <c r="H17" s="35" t="s">
        <v>35</v>
      </c>
      <c r="I17" s="37"/>
    </row>
    <row r="18" spans="2:9" ht="18.75" customHeight="1">
      <c r="C18" s="35"/>
      <c r="D18" s="35" t="s">
        <v>24</v>
      </c>
      <c r="E18" s="37"/>
      <c r="G18" s="35"/>
      <c r="H18" s="35" t="s">
        <v>36</v>
      </c>
      <c r="I18" s="37"/>
    </row>
    <row r="19" spans="2:9" ht="18.75" customHeight="1">
      <c r="C19" s="35"/>
      <c r="D19" s="35" t="s">
        <v>25</v>
      </c>
      <c r="E19" s="37"/>
      <c r="G19" s="35"/>
      <c r="H19" s="35" t="s">
        <v>37</v>
      </c>
      <c r="I19" s="37"/>
    </row>
    <row r="20" spans="2:9" ht="18.75" customHeight="1">
      <c r="C20" s="35"/>
      <c r="D20" s="35" t="s">
        <v>26</v>
      </c>
      <c r="E20" s="37"/>
      <c r="G20" s="35"/>
      <c r="H20" s="35" t="s">
        <v>38</v>
      </c>
      <c r="I20" s="37">
        <v>46000</v>
      </c>
    </row>
    <row r="21" spans="2:9" ht="18.75" customHeight="1">
      <c r="C21" s="35"/>
      <c r="D21" s="35" t="s">
        <v>27</v>
      </c>
      <c r="E21" s="37"/>
      <c r="G21" s="35"/>
      <c r="H21" s="35" t="s">
        <v>39</v>
      </c>
      <c r="I21" s="37"/>
    </row>
    <row r="22" spans="2:9" ht="18.75" customHeight="1">
      <c r="C22" s="35"/>
      <c r="D22" s="35"/>
      <c r="E22" s="37"/>
      <c r="G22" s="35"/>
      <c r="H22" s="35" t="s">
        <v>40</v>
      </c>
      <c r="I22" s="37"/>
    </row>
    <row r="23" spans="2:9" ht="18.75" customHeight="1">
      <c r="C23" s="39"/>
      <c r="D23" s="39" t="s">
        <v>21</v>
      </c>
      <c r="E23" s="40">
        <f>SUBTOTAL(109,ΠίνακαςΕπενδύσεων[ΑΞΙΑ])</f>
        <v>15000</v>
      </c>
      <c r="G23" s="39"/>
      <c r="H23" s="39" t="s">
        <v>21</v>
      </c>
      <c r="I23" s="40">
        <f>SUBTOTAL(109,ΠίνακαςΣυνταξιοδοτικού[ΑΞΙΑ])</f>
        <v>46000</v>
      </c>
    </row>
    <row r="24" spans="2:9" ht="18.75" customHeight="1">
      <c r="C24" s="49"/>
      <c r="D24" s="49"/>
      <c r="E24" s="49"/>
      <c r="G24" s="49"/>
      <c r="H24" s="49"/>
      <c r="I24" s="49"/>
    </row>
  </sheetData>
  <mergeCells count="6">
    <mergeCell ref="G24:I24"/>
    <mergeCell ref="B12:B13"/>
    <mergeCell ref="B14:B15"/>
    <mergeCell ref="C14:E14"/>
    <mergeCell ref="G14:I14"/>
    <mergeCell ref="C24:E24"/>
  </mergeCells>
  <phoneticPr fontId="21"/>
  <printOptions horizontalCentered="1"/>
  <pageMargins left="0.7" right="0.7" top="0.75" bottom="0.75" header="0.3" footer="0.3"/>
  <pageSetup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J15"/>
  <sheetViews>
    <sheetView showGridLines="0" zoomScaleNormal="100" workbookViewId="0"/>
  </sheetViews>
  <sheetFormatPr defaultColWidth="6.5703125" defaultRowHeight="18.75" customHeight="1"/>
  <cols>
    <col min="1" max="1" width="2.42578125" style="1" customWidth="1"/>
    <col min="2" max="2" width="48.5703125" style="1" customWidth="1"/>
    <col min="3" max="3" width="2.7109375" style="1" customWidth="1"/>
    <col min="4" max="4" width="26.140625" style="1" customWidth="1"/>
    <col min="5" max="5" width="14.7109375" style="1" customWidth="1"/>
    <col min="6" max="6" width="5.5703125" style="1" customWidth="1"/>
    <col min="7" max="7" width="2.7109375" style="1" customWidth="1"/>
    <col min="8" max="8" width="26.140625" style="1" customWidth="1"/>
    <col min="9" max="9" width="14.7109375" style="1" customWidth="1"/>
    <col min="10" max="10" width="2.42578125" style="1" customWidth="1"/>
    <col min="11" max="16" width="6.5703125" style="1"/>
    <col min="17" max="17" width="21.7109375" style="1" customWidth="1"/>
    <col min="18" max="16384" width="6.5703125" style="1"/>
  </cols>
  <sheetData>
    <row r="2" spans="2:10" ht="28.5" customHeight="1" thickBot="1">
      <c r="B2" s="3" t="s">
        <v>41</v>
      </c>
      <c r="C2" s="4"/>
      <c r="D2" s="4"/>
      <c r="E2" s="32"/>
      <c r="F2" s="4"/>
      <c r="G2" s="33"/>
      <c r="H2" s="34" t="s">
        <v>2</v>
      </c>
      <c r="I2" s="4"/>
      <c r="J2" s="1" t="s">
        <v>0</v>
      </c>
    </row>
    <row r="3" spans="2:10" ht="34.5" customHeight="1" thickTop="1">
      <c r="B3" s="2"/>
    </row>
    <row r="4" spans="2:10" ht="18.75" customHeight="1">
      <c r="C4" s="35" t="s">
        <v>0</v>
      </c>
      <c r="D4" s="35" t="s">
        <v>10</v>
      </c>
      <c r="E4" s="36" t="s">
        <v>42</v>
      </c>
      <c r="G4" s="35" t="s">
        <v>0</v>
      </c>
      <c r="H4" s="35" t="s">
        <v>11</v>
      </c>
      <c r="I4" s="36" t="s">
        <v>42</v>
      </c>
    </row>
    <row r="5" spans="2:10" ht="18.75" customHeight="1">
      <c r="C5" s="35"/>
      <c r="D5" s="35" t="s">
        <v>43</v>
      </c>
      <c r="E5" s="37">
        <v>1200</v>
      </c>
      <c r="G5" s="35"/>
      <c r="H5" s="35" t="s">
        <v>50</v>
      </c>
      <c r="I5" s="37">
        <v>14500</v>
      </c>
    </row>
    <row r="6" spans="2:10" ht="18.75" customHeight="1">
      <c r="C6" s="35"/>
      <c r="D6" s="35" t="s">
        <v>44</v>
      </c>
      <c r="E6" s="37">
        <v>3000</v>
      </c>
      <c r="G6" s="35"/>
      <c r="H6" s="35" t="s">
        <v>51</v>
      </c>
      <c r="I6" s="37"/>
    </row>
    <row r="7" spans="2:10" ht="18.75" customHeight="1">
      <c r="C7" s="35"/>
      <c r="D7" s="35" t="s">
        <v>45</v>
      </c>
      <c r="E7" s="37">
        <v>17500</v>
      </c>
      <c r="G7" s="35"/>
      <c r="H7" s="35" t="s">
        <v>52</v>
      </c>
      <c r="I7" s="37"/>
    </row>
    <row r="8" spans="2:10" ht="18.75" customHeight="1">
      <c r="C8" s="35"/>
      <c r="D8" s="35" t="s">
        <v>46</v>
      </c>
      <c r="E8" s="37"/>
      <c r="G8" s="35"/>
      <c r="H8" s="35" t="s">
        <v>53</v>
      </c>
      <c r="I8" s="37">
        <v>144000</v>
      </c>
    </row>
    <row r="9" spans="2:10" ht="18.75" customHeight="1">
      <c r="C9" s="35"/>
      <c r="D9" s="35" t="s">
        <v>47</v>
      </c>
      <c r="E9" s="37"/>
      <c r="G9" s="35"/>
      <c r="H9" s="35" t="s">
        <v>54</v>
      </c>
      <c r="I9" s="37">
        <v>21000</v>
      </c>
    </row>
    <row r="10" spans="2:10" ht="18.75" customHeight="1">
      <c r="C10" s="35"/>
      <c r="D10" s="35" t="s">
        <v>48</v>
      </c>
      <c r="E10" s="37">
        <v>8000</v>
      </c>
      <c r="G10" s="35"/>
      <c r="H10" s="35" t="s">
        <v>55</v>
      </c>
      <c r="I10" s="37"/>
    </row>
    <row r="11" spans="2:10" ht="18.75" customHeight="1">
      <c r="C11" s="35"/>
      <c r="D11" s="35" t="s">
        <v>49</v>
      </c>
      <c r="E11" s="37">
        <v>6000</v>
      </c>
      <c r="G11" s="35"/>
      <c r="H11" s="35" t="s">
        <v>56</v>
      </c>
      <c r="I11" s="37">
        <v>4000</v>
      </c>
    </row>
    <row r="12" spans="2:10" ht="18.75" customHeight="1">
      <c r="B12" s="50">
        <f>ΣύνολοΥποχρεώσεων</f>
        <v>221200</v>
      </c>
      <c r="D12" s="44"/>
      <c r="E12" s="38"/>
      <c r="G12" s="45"/>
      <c r="H12" s="35" t="s">
        <v>57</v>
      </c>
      <c r="I12" s="37">
        <v>2000</v>
      </c>
    </row>
    <row r="13" spans="2:10" ht="18.75" customHeight="1">
      <c r="B13" s="51"/>
      <c r="C13" s="35"/>
      <c r="D13" s="39" t="s">
        <v>21</v>
      </c>
      <c r="E13" s="40">
        <f>SUBTOTAL(109,ΠίνακαςΧωρίςΑσφάλεια[ΟΦΕΙΛΗ])</f>
        <v>35700</v>
      </c>
      <c r="G13" s="35"/>
      <c r="H13" s="39" t="s">
        <v>21</v>
      </c>
      <c r="I13" s="40">
        <f>SUBTOTAL(109,ΠίνακαςΜεΑσφάλεια[ΟΦΕΙΛΗ])</f>
        <v>185500</v>
      </c>
    </row>
    <row r="14" spans="2:10" ht="18.75" customHeight="1">
      <c r="B14" s="52" t="s">
        <v>4</v>
      </c>
    </row>
    <row r="15" spans="2:10" ht="18.75" customHeight="1">
      <c r="B15" s="52"/>
    </row>
  </sheetData>
  <mergeCells count="2">
    <mergeCell ref="B12:B13"/>
    <mergeCell ref="B14:B15"/>
  </mergeCells>
  <phoneticPr fontId="21"/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G23"/>
  <sheetViews>
    <sheetView workbookViewId="0"/>
  </sheetViews>
  <sheetFormatPr defaultColWidth="6.5703125" defaultRowHeight="11.25"/>
  <cols>
    <col min="1" max="1" width="6.5703125" style="1"/>
    <col min="2" max="2" width="30.42578125" style="1" customWidth="1"/>
    <col min="3" max="3" width="14.28515625" style="1" customWidth="1"/>
    <col min="4" max="16384" width="6.5703125" style="1"/>
  </cols>
  <sheetData>
    <row r="2" spans="2:7">
      <c r="B2" s="1" t="s">
        <v>12</v>
      </c>
    </row>
    <row r="11" spans="2:7" ht="14.25">
      <c r="B11" s="25" t="str">
        <f>ΠίνακαςΜετρητών[[#Headers],[ΜΕΤΡΗΤΑ]]</f>
        <v>ΜΕΤΡΗΤΑ</v>
      </c>
      <c r="C11" s="26">
        <f>SUM(ΠίνακαςΜετρητών[ΑΞΙΑ])</f>
        <v>43300</v>
      </c>
    </row>
    <row r="12" spans="2:7" ht="27">
      <c r="B12" s="43" t="str">
        <f>ΠίνακαςΕπενδύσεων[[#Headers],[ΕΠΕΝΔΥΣΕΙΣ]]</f>
        <v>ΕΠΕΝΔΥΣΕΙΣ</v>
      </c>
      <c r="C12" s="26">
        <f>SUM(ΠίνακαςΕπενδύσεων[ΑΞΙΑ])</f>
        <v>15000</v>
      </c>
      <c r="D12" s="44"/>
      <c r="G12" s="44"/>
    </row>
    <row r="13" spans="2:7" ht="14.25">
      <c r="B13" s="25" t="str">
        <f>ΠίνακαςΣυνταξιοδοτικού[[#Headers],[ΣΥΝΤΑΞΙΟΔΟΤΙΚΟ]]</f>
        <v>ΣΥΝΤΑΞΙΟΔΟΤΙΚΟ</v>
      </c>
      <c r="C13" s="26">
        <f>SUM(ΠίνακαςΣυνταξιοδοτικού[ΑΞΙΑ])</f>
        <v>46000</v>
      </c>
    </row>
    <row r="14" spans="2:7" ht="14.25">
      <c r="B14" s="25" t="str">
        <f>ΠίνακαςΠροσωπικών[[#Headers],[ΠΡΟΣΩΠΙΚΑ]]</f>
        <v>ΠΡΟΣΩΠΙΚΑ</v>
      </c>
      <c r="C14" s="26">
        <f>SUM(ΠίνακαςΠροσωπικών[ΑΞΙΑ])</f>
        <v>276500</v>
      </c>
    </row>
    <row r="15" spans="2:7" ht="14.25">
      <c r="B15" s="27" t="s">
        <v>58</v>
      </c>
      <c r="C15" s="28">
        <f>SUM(ΠίνακαςΜετρητών[ΑΞΙΑ],ΠίνακαςΕπενδύσεων[ΑΞΙΑ],ΠίνακαςΣυνταξιοδοτικού[ΑΞΙΑ],ΠίνακαςΠροσωπικών[ΑΞΙΑ])</f>
        <v>380800</v>
      </c>
    </row>
    <row r="16" spans="2:7">
      <c r="C16" s="29"/>
    </row>
    <row r="17" spans="2:3">
      <c r="C17" s="29"/>
    </row>
    <row r="18" spans="2:3" ht="14.25">
      <c r="B18" s="25" t="str">
        <f>ΠίνακαςΧωρίςΑσφάλεια[[#Headers],[ΧΩΡΙΣ ΑΣΦΑΛΕΙΑ]]</f>
        <v>ΧΩΡΙΣ ΑΣΦΑΛΕΙΑ</v>
      </c>
      <c r="C18" s="26">
        <f>SUM(ΠίνακαςΧωρίςΑσφάλεια[ΟΦΕΙΛΗ])</f>
        <v>35700</v>
      </c>
    </row>
    <row r="19" spans="2:3" ht="14.25">
      <c r="B19" s="25" t="str">
        <f>ΠίνακαςΜεΑσφάλεια[[#Headers],[ΜΕ ΑΣΦΑΛΕΙΑ]]</f>
        <v>ΜΕ ΑΣΦΑΛΕΙΑ</v>
      </c>
      <c r="C19" s="26">
        <f>SUM(ΠίνακαςΜεΑσφάλεια[ΟΦΕΙΛΗ])</f>
        <v>185500</v>
      </c>
    </row>
    <row r="20" spans="2:3" ht="14.25">
      <c r="B20" s="27" t="s">
        <v>59</v>
      </c>
      <c r="C20" s="28">
        <f>SUM(ΠίνακαςΧωρίςΑσφάλεια[ΟΦΕΙΛΗ],ΠίνακαςΜεΑσφάλεια[ΟΦΕΙΛΗ])</f>
        <v>221200</v>
      </c>
    </row>
    <row r="21" spans="2:3">
      <c r="C21" s="29"/>
    </row>
    <row r="22" spans="2:3">
      <c r="C22" s="29"/>
    </row>
    <row r="23" spans="2:3" ht="14.25">
      <c r="B23" s="30" t="s">
        <v>60</v>
      </c>
      <c r="C23" s="31">
        <f>C15-C20</f>
        <v>159600</v>
      </c>
    </row>
  </sheetData>
  <phoneticPr fontId="2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588bf57-8ba0-468c-9088-7d67b55c7039">english</DirectSourceMarket>
    <ApprovalStatus xmlns="b588bf57-8ba0-468c-9088-7d67b55c7039">InProgress</ApprovalStatus>
    <MarketSpecific xmlns="b588bf57-8ba0-468c-9088-7d67b55c7039">false</MarketSpecific>
    <LocComments xmlns="b588bf57-8ba0-468c-9088-7d67b55c7039" xsi:nil="true"/>
    <ThumbnailAssetId xmlns="b588bf57-8ba0-468c-9088-7d67b55c7039" xsi:nil="true"/>
    <PrimaryImageGen xmlns="b588bf57-8ba0-468c-9088-7d67b55c7039">true</PrimaryImageGen>
    <LegacyData xmlns="b588bf57-8ba0-468c-9088-7d67b55c7039" xsi:nil="true"/>
    <LocRecommendedHandoff xmlns="b588bf57-8ba0-468c-9088-7d67b55c7039" xsi:nil="true"/>
    <BusinessGroup xmlns="b588bf57-8ba0-468c-9088-7d67b55c7039" xsi:nil="true"/>
    <BlockPublish xmlns="b588bf57-8ba0-468c-9088-7d67b55c7039">false</BlockPublish>
    <TPFriendlyName xmlns="b588bf57-8ba0-468c-9088-7d67b55c7039" xsi:nil="true"/>
    <NumericId xmlns="b588bf57-8ba0-468c-9088-7d67b55c7039" xsi:nil="true"/>
    <APEditor xmlns="b588bf57-8ba0-468c-9088-7d67b55c7039">
      <UserInfo>
        <DisplayName/>
        <AccountId xsi:nil="true"/>
        <AccountType/>
      </UserInfo>
    </APEditor>
    <SourceTitle xmlns="b588bf57-8ba0-468c-9088-7d67b55c7039" xsi:nil="true"/>
    <OpenTemplate xmlns="b588bf57-8ba0-468c-9088-7d67b55c7039">true</OpenTemplate>
    <UALocComments xmlns="b588bf57-8ba0-468c-9088-7d67b55c7039" xsi:nil="true"/>
    <ParentAssetId xmlns="b588bf57-8ba0-468c-9088-7d67b55c7039" xsi:nil="true"/>
    <IntlLangReviewDate xmlns="b588bf57-8ba0-468c-9088-7d67b55c7039" xsi:nil="true"/>
    <FeatureTagsTaxHTField0 xmlns="b588bf57-8ba0-468c-9088-7d67b55c7039">
      <Terms xmlns="http://schemas.microsoft.com/office/infopath/2007/PartnerControls"/>
    </FeatureTagsTaxHTField0>
    <PublishStatusLookup xmlns="b588bf57-8ba0-468c-9088-7d67b55c7039">
      <Value>309497</Value>
    </PublishStatusLookup>
    <Providers xmlns="b588bf57-8ba0-468c-9088-7d67b55c7039" xsi:nil="true"/>
    <MachineTranslated xmlns="b588bf57-8ba0-468c-9088-7d67b55c7039">false</MachineTranslated>
    <OriginalSourceMarket xmlns="b588bf57-8ba0-468c-9088-7d67b55c7039">english</OriginalSourceMarket>
    <APDescription xmlns="b588bf57-8ba0-468c-9088-7d67b55c7039">Ever wanted to know how much you're worth? This easy to use template will calculate that for you. Simply input your assets and liabilities and visually see the results.
</APDescription>
    <ClipArtFilename xmlns="b588bf57-8ba0-468c-9088-7d67b55c7039" xsi:nil="true"/>
    <ContentItem xmlns="b588bf57-8ba0-468c-9088-7d67b55c7039" xsi:nil="true"/>
    <TPInstallLocation xmlns="b588bf57-8ba0-468c-9088-7d67b55c7039" xsi:nil="true"/>
    <PublishTargets xmlns="b588bf57-8ba0-468c-9088-7d67b55c7039">OfficeOnlineVNext</PublishTargets>
    <TimesCloned xmlns="b588bf57-8ba0-468c-9088-7d67b55c7039" xsi:nil="true"/>
    <AssetStart xmlns="b588bf57-8ba0-468c-9088-7d67b55c7039">2011-12-14T23:39:00+00:00</AssetStart>
    <Provider xmlns="b588bf57-8ba0-468c-9088-7d67b55c7039" xsi:nil="true"/>
    <AcquiredFrom xmlns="b588bf57-8ba0-468c-9088-7d67b55c7039">Internal MS</AcquiredFrom>
    <FriendlyTitle xmlns="b588bf57-8ba0-468c-9088-7d67b55c7039" xsi:nil="true"/>
    <LastHandOff xmlns="b588bf57-8ba0-468c-9088-7d67b55c7039" xsi:nil="true"/>
    <TPClientViewer xmlns="b588bf57-8ba0-468c-9088-7d67b55c7039" xsi:nil="true"/>
    <UACurrentWords xmlns="b588bf57-8ba0-468c-9088-7d67b55c7039" xsi:nil="true"/>
    <ArtSampleDocs xmlns="b588bf57-8ba0-468c-9088-7d67b55c7039" xsi:nil="true"/>
    <UALocRecommendation xmlns="b588bf57-8ba0-468c-9088-7d67b55c7039">Localize</UALocRecommendation>
    <Manager xmlns="b588bf57-8ba0-468c-9088-7d67b55c7039" xsi:nil="true"/>
    <ShowIn xmlns="b588bf57-8ba0-468c-9088-7d67b55c7039">Show everywhere</ShowIn>
    <UANotes xmlns="b588bf57-8ba0-468c-9088-7d67b55c7039" xsi:nil="true"/>
    <TemplateStatus xmlns="b588bf57-8ba0-468c-9088-7d67b55c7039">Complete</TemplateStatus>
    <InternalTagsTaxHTField0 xmlns="b588bf57-8ba0-468c-9088-7d67b55c7039">
      <Terms xmlns="http://schemas.microsoft.com/office/infopath/2007/PartnerControls"/>
    </InternalTagsTaxHTField0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AssetExpire xmlns="b588bf57-8ba0-468c-9088-7d67b55c7039">2035-01-01T08:00:00+00:00</AssetExpire>
    <DSATActionTaken xmlns="b588bf57-8ba0-468c-9088-7d67b55c7039" xsi:nil="true"/>
    <CSXSubmissionMarket xmlns="b588bf57-8ba0-468c-9088-7d67b55c7039" xsi:nil="true"/>
    <TPExecutable xmlns="b588bf57-8ba0-468c-9088-7d67b55c7039" xsi:nil="true"/>
    <SubmitterId xmlns="b588bf57-8ba0-468c-9088-7d67b55c7039" xsi:nil="true"/>
    <EditorialTags xmlns="b588bf57-8ba0-468c-9088-7d67b55c7039" xsi:nil="true"/>
    <ApprovalLog xmlns="b588bf57-8ba0-468c-9088-7d67b55c7039" xsi:nil="true"/>
    <AssetType xmlns="b588bf57-8ba0-468c-9088-7d67b55c7039">TP</AssetType>
    <BugNumber xmlns="b588bf57-8ba0-468c-9088-7d67b55c7039" xsi:nil="true"/>
    <CSXSubmissionDate xmlns="b588bf57-8ba0-468c-9088-7d67b55c7039" xsi:nil="true"/>
    <CSXUpdate xmlns="b588bf57-8ba0-468c-9088-7d67b55c7039">false</CSXUpdate>
    <Milestone xmlns="b588bf57-8ba0-468c-9088-7d67b55c7039" xsi:nil="true"/>
    <RecommendationsModifier xmlns="b588bf57-8ba0-468c-9088-7d67b55c7039" xsi:nil="true"/>
    <OriginAsset xmlns="b588bf57-8ba0-468c-9088-7d67b55c7039" xsi:nil="true"/>
    <TPComponent xmlns="b588bf57-8ba0-468c-9088-7d67b55c7039" xsi:nil="true"/>
    <AssetId xmlns="b588bf57-8ba0-468c-9088-7d67b55c7039">TP102802355</AssetId>
    <IntlLocPriority xmlns="b588bf57-8ba0-468c-9088-7d67b55c7039" xsi:nil="true"/>
    <PolicheckWords xmlns="b588bf57-8ba0-468c-9088-7d67b55c7039" xsi:nil="true"/>
    <TPLaunchHelpLink xmlns="b588bf57-8ba0-468c-9088-7d67b55c7039" xsi:nil="true"/>
    <TPApplication xmlns="b588bf57-8ba0-468c-9088-7d67b55c7039" xsi:nil="true"/>
    <CrawlForDependencies xmlns="b588bf57-8ba0-468c-9088-7d67b55c7039">false</CrawlForDependencies>
    <HandoffToMSDN xmlns="b588bf57-8ba0-468c-9088-7d67b55c7039" xsi:nil="true"/>
    <PlannedPubDate xmlns="b588bf57-8ba0-468c-9088-7d67b55c7039" xsi:nil="true"/>
    <IntlLangReviewer xmlns="b588bf57-8ba0-468c-9088-7d67b55c7039" xsi:nil="true"/>
    <TrustLevel xmlns="b588bf57-8ba0-468c-9088-7d67b55c7039">1 Microsoft Managed Content</TrustLevel>
    <LocLastLocAttemptVersionLookup xmlns="b588bf57-8ba0-468c-9088-7d67b55c7039">712748</LocLastLocAttemptVersionLookup>
    <IsSearchable xmlns="b588bf57-8ba0-468c-9088-7d67b55c7039">true</IsSearchable>
    <TemplateTemplateType xmlns="b588bf57-8ba0-468c-9088-7d67b55c7039">Excel 2007 Default</TemplateTemplateType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Markets xmlns="b588bf57-8ba0-468c-9088-7d67b55c7039"/>
    <UAProjectedTotalWords xmlns="b588bf57-8ba0-468c-9088-7d67b55c7039" xsi:nil="true"/>
    <IntlLangReview xmlns="b588bf57-8ba0-468c-9088-7d67b55c7039">false</IntlLangReview>
    <OutputCachingOn xmlns="b588bf57-8ba0-468c-9088-7d67b55c7039">false</OutputCachingOn>
    <APAuthor xmlns="b588bf57-8ba0-468c-9088-7d67b55c7039">
      <UserInfo>
        <DisplayName>REDMOND\v-aptall</DisplayName>
        <AccountId>2566</AccountId>
        <AccountType/>
      </UserInfo>
    </APAuthor>
    <LocManualTestRequired xmlns="b588bf57-8ba0-468c-9088-7d67b55c7039">false</LocManualTestRequired>
    <TPCommandLine xmlns="b588bf57-8ba0-468c-9088-7d67b55c7039" xsi:nil="true"/>
    <TPAppVersion xmlns="b588bf57-8ba0-468c-9088-7d67b55c7039" xsi:nil="true"/>
    <EditorialStatus xmlns="b588bf57-8ba0-468c-9088-7d67b55c7039">Complete</EditorialStatus>
    <LastModifiedDateTime xmlns="b588bf57-8ba0-468c-9088-7d67b55c7039" xsi:nil="true"/>
    <ScenarioTagsTaxHTField0 xmlns="b588bf57-8ba0-468c-9088-7d67b55c7039">
      <Terms xmlns="http://schemas.microsoft.com/office/infopath/2007/PartnerControls"/>
    </ScenarioTagsTaxHTField0>
    <OriginalRelease xmlns="b588bf57-8ba0-468c-9088-7d67b55c7039">14</OriginalRelease>
    <TPLaunchHelpLinkType xmlns="b588bf57-8ba0-468c-9088-7d67b55c7039">Template</TPLaunchHelpLinkType>
    <LocalizationTagsTaxHTField0 xmlns="b588bf57-8ba0-468c-9088-7d67b55c7039">
      <Terms xmlns="http://schemas.microsoft.com/office/infopath/2007/PartnerControls"/>
    </LocalizationTagsTaxHTField0>
    <LocMarketGroupTiers2 xmlns="b588bf57-8ba0-468c-9088-7d67b55c70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D79850-FE24-4D8B-8754-9702F8695F10}"/>
</file>

<file path=customXml/itemProps2.xml><?xml version="1.0" encoding="utf-8"?>
<ds:datastoreItem xmlns:ds="http://schemas.openxmlformats.org/officeDocument/2006/customXml" ds:itemID="{F68118F0-35A9-4582-87DB-DC248FAB89E4}"/>
</file>

<file path=customXml/itemProps3.xml><?xml version="1.0" encoding="utf-8"?>
<ds:datastoreItem xmlns:ds="http://schemas.openxmlformats.org/officeDocument/2006/customXml" ds:itemID="{031C7428-872F-434A-B4B2-5BCE7263B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Κεντρικός πίνακας</vt:lpstr>
      <vt:lpstr>Περιουσιακά στοιχεία</vt:lpstr>
      <vt:lpstr>Υποχρεώσεις</vt:lpstr>
      <vt:lpstr>υπολογισμοί</vt:lpstr>
      <vt:lpstr>'Κεντρικός πίνακας'!Print_Area</vt:lpstr>
      <vt:lpstr>'Περιουσιακά στοιχεία'!Print_Area</vt:lpstr>
      <vt:lpstr>υπολογισμοί!Print_Area</vt:lpstr>
      <vt:lpstr>Υποχρεώσεις!Print_Area</vt:lpstr>
      <vt:lpstr>ΚαθαρήΘέση</vt:lpstr>
      <vt:lpstr>'Κεντρικός πίνακας'!Περιοχή_Εκτύπωσης</vt:lpstr>
      <vt:lpstr>ΣύνολοΠεριουσιακώνΣτοιχείων</vt:lpstr>
      <vt:lpstr>ΣύνολοΥποχρεώσεων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2011-09-13T18:49:56Z</dcterms:created>
  <dcterms:modified xsi:type="dcterms:W3CDTF">2012-07-27T09:32:31Z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0x010100FE6B03208763A44EB64B9FC8A84B4CC804005E48DE7B391D904E817F9F36E6EFDCBC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