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04AF7647-79E5-47FF-8946-EEB25E440561}" xr6:coauthVersionLast="43" xr6:coauthVersionMax="43" xr10:uidLastSave="{00000000-0000-0000-0000-000000000000}"/>
  <bookViews>
    <workbookView xWindow="-120" yWindow="-120" windowWidth="24240" windowHeight="17640" xr2:uid="{00000000-000D-0000-FFFF-FFFF00000000}"/>
  </bookViews>
  <sheets>
    <sheet name="Start" sheetId="2" r:id="rId1"/>
    <sheet name="Persönliches Monatsbudget"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 l="1"/>
  <c r="E15" i="1"/>
  <c r="E16" i="1"/>
  <c r="E17" i="1"/>
  <c r="E18" i="1"/>
  <c r="E19" i="1"/>
  <c r="E20" i="1"/>
  <c r="E21" i="1"/>
  <c r="E22" i="1"/>
  <c r="E23" i="1"/>
  <c r="E24" i="1"/>
  <c r="E25" i="1"/>
  <c r="C12" i="1"/>
  <c r="C7" i="1"/>
  <c r="J63" i="1"/>
  <c r="J61" i="1"/>
  <c r="J55" i="1"/>
  <c r="J56" i="1"/>
  <c r="J57" i="1"/>
  <c r="J58" i="1"/>
  <c r="J49" i="1"/>
  <c r="J50" i="1"/>
  <c r="J51" i="1"/>
  <c r="J43" i="1"/>
  <c r="J44" i="1"/>
  <c r="J45" i="1"/>
  <c r="J36" i="1"/>
  <c r="J37" i="1"/>
  <c r="J38" i="1"/>
  <c r="J39" i="1"/>
  <c r="J40" i="1"/>
  <c r="J27" i="1"/>
  <c r="J28" i="1"/>
  <c r="J29" i="1"/>
  <c r="J30" i="1"/>
  <c r="J31" i="1"/>
  <c r="J32" i="1"/>
  <c r="J15" i="1"/>
  <c r="J16" i="1"/>
  <c r="J17" i="1"/>
  <c r="J18" i="1"/>
  <c r="J19" i="1"/>
  <c r="J20" i="1"/>
  <c r="J21" i="1"/>
  <c r="J22" i="1"/>
  <c r="J23" i="1"/>
  <c r="E60" i="1"/>
  <c r="E61" i="1"/>
  <c r="E62" i="1"/>
  <c r="E63" i="1"/>
  <c r="E64" i="1"/>
  <c r="E65" i="1"/>
  <c r="E51" i="1"/>
  <c r="E52" i="1"/>
  <c r="E53" i="1"/>
  <c r="E54" i="1"/>
  <c r="E55" i="1"/>
  <c r="E45" i="1"/>
  <c r="E46" i="1"/>
  <c r="E47" i="1"/>
  <c r="E38" i="1"/>
  <c r="E39" i="1"/>
  <c r="E40" i="1"/>
  <c r="E41" i="1"/>
  <c r="E28" i="1"/>
  <c r="E29" i="1"/>
  <c r="E30" i="1"/>
  <c r="E31" i="1"/>
  <c r="E32" i="1"/>
  <c r="E33" i="1"/>
  <c r="E34" i="1"/>
  <c r="J33" i="1"/>
  <c r="H6" i="1"/>
  <c r="H4" i="1"/>
  <c r="H8" i="1"/>
  <c r="E48" i="1"/>
  <c r="E66" i="1"/>
  <c r="J46" i="1"/>
  <c r="J65" i="1"/>
  <c r="E42" i="1"/>
  <c r="E56" i="1"/>
  <c r="J52" i="1"/>
  <c r="J59" i="1"/>
  <c r="E35" i="1"/>
  <c r="J24" i="1"/>
</calcChain>
</file>

<file path=xl/sharedStrings.xml><?xml version="1.0" encoding="utf-8"?>
<sst xmlns="http://schemas.openxmlformats.org/spreadsheetml/2006/main" count="158" uniqueCount="96">
  <si>
    <t>Über diese Vorlage</t>
  </si>
  <si>
    <t>Verwenden Sie dieses Arbeitsblatt für ein persönliches Monatsbudget, um Ihre erwarteten und tatsächlichen Einkünfte und die erwarteten und tatsächlichen Kosten nachzuverfolgen.</t>
  </si>
  <si>
    <t>Geben Sie die in verschiedenen Kategorien angefallenen Ausgaben in entsprechenden Tabellen ein.</t>
  </si>
  <si>
    <t>Anmerkung: </t>
  </si>
  <si>
    <t>Zusätzliche Anweisungen wurden in Spalte A auf dem Arbeitsblatt PERSÖNLICHES MONATSBUDGET bereitgestellt. Diese Texte wurden absichtlich ausgeblendet. Um die Texte zu entfernen, wählen Sie Spalte A und dann ENTF aus. Um die Texte einzublenden, wählen Sie Spalte A aus, und ändern Sie die Schriftfarbe.</t>
  </si>
  <si>
    <t>Erstellen Sie auf diesem Arbeitsblatt ein persönliches Monatsbudget. Nützliche Anweisungen zum Verwenden dieses Arbeitsblatts befinden sich in Zellen in dieser Spalte. Drücken Sie die NACH-UNTEN-Taste, um anzufangen.</t>
  </si>
  <si>
    <t>Der Titel dieses Arbeitsblatts befindet sich in dieser Zelle. Die nächste Anweisung finden Sie in Zelle A4.</t>
  </si>
  <si>
    <t>Geben Sie die Details in die Tabelle „Wohnen“ ein, beginnend mit der rechten Zelle, und in die Tabelle „Unterhaltung“, beginnend mit Zelle G14. Die nächste Anweisung finden Sie in Zelle A27.</t>
  </si>
  <si>
    <t>Geben Sie die Details in die Tabelle „Beförderung“ ein, beginnend mit der rechten Zelle, und in die Tabelle „Darlehen“, beginnend mit der Zelle G26. Die nächste Anweisung finden Sie in Zelle A37.</t>
  </si>
  <si>
    <t>Geben Sie die Details in die Tabelle „Versicherungen“ ein, beginnend mit der rechten Zelle, und in die Tabelle „Steuern“, beginnend mit Zelle G35. Die nächste Anweisung finden Sie in Zelle A44.</t>
  </si>
  <si>
    <t>Geben Sie die Details in die Tabelle „Essen“ ein, beginnend mit der Zelle rechts, und in die Tabelle „Spareinlagen“, beginnend mit Zelle G42. Die nächste Anweisung finden Sie in Zelle A50.</t>
  </si>
  <si>
    <t>Geben Sie die Details in die Tabelle „Haustiere“ ein, beginnend mit der rechten Zelle, und in die Tabelle „Geschenke“, beginnend mit Zelle G48. Die nächste Anweisung finden Sie in Zelle A58.</t>
  </si>
  <si>
    <t>Geben Sie die Details in die Tabelle „Körperpflege“ ein, beginnend mit der rechten Zelle, und in die Tabelle „Rechtskosten“, beginnend mit Zelle G54. Die nächste Anweisung finden Sie in Zelle A61.</t>
  </si>
  <si>
    <t>Erwartete Monatseinkünfte</t>
  </si>
  <si>
    <t>Einkünfte 1</t>
  </si>
  <si>
    <t>Zusatzeinkünfte</t>
  </si>
  <si>
    <t>Summe der monatlichen Einkünfte</t>
  </si>
  <si>
    <t>Monats-Ist-Einkommen</t>
  </si>
  <si>
    <t>WOHNEN</t>
  </si>
  <si>
    <t>Hypothek oder Miete</t>
  </si>
  <si>
    <t>Telefon</t>
  </si>
  <si>
    <t>Strom</t>
  </si>
  <si>
    <t>Gas</t>
  </si>
  <si>
    <t>Wasser und Abwasser</t>
  </si>
  <si>
    <t>Kabelfernsehen</t>
  </si>
  <si>
    <t>Müllabfuhr</t>
  </si>
  <si>
    <t>Wartung oder Reparaturen</t>
  </si>
  <si>
    <t>Lehrmittel</t>
  </si>
  <si>
    <t>Sonstiges</t>
  </si>
  <si>
    <t>Zwischensumme</t>
  </si>
  <si>
    <t>BEFÖRDERUNG</t>
  </si>
  <si>
    <t>Kfz-Kosten</t>
  </si>
  <si>
    <t>Bus-/Taxikosten</t>
  </si>
  <si>
    <t>Versicherungen</t>
  </si>
  <si>
    <t>Kfz-Steuer</t>
  </si>
  <si>
    <t>Kraftstoff</t>
  </si>
  <si>
    <t>Wartung</t>
  </si>
  <si>
    <t>VERSICHERUNGEN</t>
  </si>
  <si>
    <t>Haus</t>
  </si>
  <si>
    <t>Krankenversicherung</t>
  </si>
  <si>
    <t>Lebensversicherung</t>
  </si>
  <si>
    <t>ESSEN</t>
  </si>
  <si>
    <t>Lebensmittel</t>
  </si>
  <si>
    <t>Ausgehen</t>
  </si>
  <si>
    <t>HAUSTIERE</t>
  </si>
  <si>
    <t>Essen</t>
  </si>
  <si>
    <t>Arztkosten</t>
  </si>
  <si>
    <t>Fellpflege</t>
  </si>
  <si>
    <t>Spielzeuge</t>
  </si>
  <si>
    <t>KÖRPERPFLEGE</t>
  </si>
  <si>
    <t>Haare/Nägel</t>
  </si>
  <si>
    <t>Kleidung</t>
  </si>
  <si>
    <t>Chemische Reinigung</t>
  </si>
  <si>
    <t>Fitnesscenter</t>
  </si>
  <si>
    <t>Vereinsbeiträge</t>
  </si>
  <si>
    <t>Persönliches Monatsbudget</t>
  </si>
  <si>
    <t>Erwartete Kosten</t>
  </si>
  <si>
    <t>Tatsächliche Kosten</t>
  </si>
  <si>
    <t>Erwarteter Saldo
(Erwartete Einkünfte abzüglich Ausgaben)</t>
  </si>
  <si>
    <t>Tatsächlicher Saldo
(Tatsächliche Einkünfte abzüglich Ausgaben)</t>
  </si>
  <si>
    <t>Differenz
(Tatsächliche abzüglich erwartete)</t>
  </si>
  <si>
    <t>Differenz</t>
  </si>
  <si>
    <t>UNTERHALTUNG</t>
  </si>
  <si>
    <t>Video/DVD</t>
  </si>
  <si>
    <t>CDs</t>
  </si>
  <si>
    <t>Filme</t>
  </si>
  <si>
    <t>Konzerte</t>
  </si>
  <si>
    <t>Sportveranstaltungen</t>
  </si>
  <si>
    <t>Theater</t>
  </si>
  <si>
    <t>DARLEHEN</t>
  </si>
  <si>
    <t>Privat</t>
  </si>
  <si>
    <t>Studium</t>
  </si>
  <si>
    <t>Kreditkarte</t>
  </si>
  <si>
    <t>STEUERN</t>
  </si>
  <si>
    <t>EkSt</t>
  </si>
  <si>
    <t>USt</t>
  </si>
  <si>
    <t>Kommunalsteuern</t>
  </si>
  <si>
    <t>SPAREINLAGEN ODER KAPITALANLAGEN</t>
  </si>
  <si>
    <t>Altersvorsorgekonto</t>
  </si>
  <si>
    <t>Anlagekonto</t>
  </si>
  <si>
    <t>GESCHENKE UND SPENDEN</t>
  </si>
  <si>
    <t>Spenden 1</t>
  </si>
  <si>
    <t>Spenden 2</t>
  </si>
  <si>
    <t>Spenden 3</t>
  </si>
  <si>
    <t>RECHTSKOSTEN</t>
  </si>
  <si>
    <t>Anwalt</t>
  </si>
  <si>
    <t>Unterhalt</t>
  </si>
  <si>
    <t>Zahlungen für Pfändungen oder Gerichtsurteile</t>
  </si>
  <si>
    <t>Summe der erwarteten Kosten</t>
  </si>
  <si>
    <t>Summe der tatsächlichen Kosten</t>
  </si>
  <si>
    <t>Gesamtdifferenz</t>
  </si>
  <si>
    <t>Der Erwarteter Saldo, der Tatsächlicher Saldo und die Differenz werden automatisch berechnet.</t>
  </si>
  <si>
    <t>Die Beschriftung „Erwartete Monatseinkünfte“ befindet sich in der Zelle rechts. Geben Sie die „Einkünfte 1“ in Zelle C5 und die „Zusatzeinkünfte“ in Zelle C6 ein, um die „Summe der monatlichen Einkünfte“ in Zelle C7 zu berechnen. Die nächste Anweisung finden Sie in Zelle A7.</t>
  </si>
  <si>
    <t>Der Erwarteter Saldo wird in Zelle H4, der Tatsächlicher Saldo in H6 und die Differenz in H8 automatisch berechnet. Die nächste Anweisung finden Sie in Zelle A9.</t>
  </si>
  <si>
    <t>Die Beschriftung „Monats-Ist-Einkommen" befindet sich in der Zelle rechts. Geben Sie die „Einkünfte 1“ in Zelle C10 und die „Zusatzeinkünfte“ in Zelle C11 ein, um die „Summe der monatlichen Einkünfte“ in Zelle C12 zu berechnen. Die nächste Anweisung finden Sie in Zelle A14.</t>
  </si>
  <si>
    <t>Die Summe der erwarteten Kosten werden in Zelle J61, die Summe der tatsächlichen Kosten in Zelle J63 und die Gesamtdifferenz in Zelle J65 automatisch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</si>
</sst>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0.00\ &quot;€&quot;"/>
    <numFmt numFmtId="165" formatCode="[&lt;=9999999]###\-####;\(###\)\ ###\-####"/>
    <numFmt numFmtId="166" formatCode="#,##0.00\ &quot;€&quot;"/>
  </numFmts>
  <fonts count="19">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1"/>
      <color rgb="FF000000"/>
      <name val="Lucida Sans"/>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s>
  <borders count="8">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11" fillId="0" borderId="0" applyFont="0" applyFill="0" applyBorder="0" applyAlignment="0" applyProtection="0"/>
    <xf numFmtId="14" fontId="11" fillId="0" borderId="0" applyFont="0" applyFill="0" applyBorder="0" applyAlignment="0" applyProtection="0"/>
  </cellStyleXfs>
  <cellXfs count="34">
    <xf numFmtId="0" fontId="0" fillId="0" borderId="0" xfId="0"/>
    <xf numFmtId="0" fontId="1" fillId="0" borderId="0" xfId="0" applyFont="1"/>
    <xf numFmtId="0" fontId="2" fillId="0" borderId="0" xfId="0" applyFont="1"/>
    <xf numFmtId="0" fontId="6" fillId="0" borderId="0" xfId="0" applyFont="1" applyAlignment="1">
      <alignment vertical="center" wrapText="1"/>
    </xf>
    <xf numFmtId="0" fontId="8" fillId="0" borderId="0" xfId="0" applyFont="1"/>
    <xf numFmtId="0" fontId="0" fillId="0" borderId="0" xfId="0" applyAlignment="1">
      <alignment vertical="center"/>
    </xf>
    <xf numFmtId="0" fontId="9" fillId="3" borderId="0" xfId="2" applyFont="1" applyFill="1" applyBorder="1" applyAlignment="1">
      <alignment horizontal="center" vertical="center"/>
    </xf>
    <xf numFmtId="0" fontId="2" fillId="0" borderId="0" xfId="2" applyBorder="1" applyAlignment="1">
      <alignment vertical="center" wrapText="1"/>
    </xf>
    <xf numFmtId="0" fontId="2" fillId="0" borderId="0" xfId="2" applyBorder="1" applyAlignment="1">
      <alignment vertical="center"/>
    </xf>
    <xf numFmtId="0" fontId="2" fillId="0" borderId="0" xfId="2" applyBorder="1" applyAlignment="1">
      <alignment horizontal="left" vertical="center"/>
    </xf>
    <xf numFmtId="0" fontId="10" fillId="2" borderId="4" xfId="2"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 fillId="3" borderId="0" xfId="0" applyFont="1" applyFill="1"/>
    <xf numFmtId="0" fontId="4" fillId="3" borderId="0" xfId="1" applyFill="1" applyBorder="1"/>
    <xf numFmtId="0" fontId="14" fillId="3" borderId="0" xfId="1" applyFont="1" applyFill="1" applyBorder="1" applyAlignment="1">
      <alignment vertical="center"/>
    </xf>
    <xf numFmtId="0" fontId="15" fillId="0" borderId="0" xfId="0" applyFont="1"/>
    <xf numFmtId="0" fontId="17" fillId="0" borderId="0" xfId="0" applyFont="1" applyAlignment="1">
      <alignment vertical="center"/>
    </xf>
    <xf numFmtId="0" fontId="5" fillId="0" borderId="0" xfId="0" applyFont="1" applyAlignment="1">
      <alignment wrapText="1"/>
    </xf>
    <xf numFmtId="0" fontId="7" fillId="0" borderId="0" xfId="0" applyFont="1" applyAlignment="1">
      <alignment wrapText="1"/>
    </xf>
    <xf numFmtId="0" fontId="18" fillId="0" borderId="0" xfId="0" applyFont="1"/>
    <xf numFmtId="0" fontId="5" fillId="0" borderId="0" xfId="0" applyFont="1"/>
    <xf numFmtId="0" fontId="3" fillId="0" borderId="0" xfId="0" applyFont="1" applyAlignment="1">
      <alignment vertical="center"/>
    </xf>
    <xf numFmtId="164" fontId="10" fillId="2" borderId="6" xfId="0" applyNumberFormat="1" applyFont="1" applyFill="1" applyBorder="1" applyAlignment="1">
      <alignment vertical="center"/>
    </xf>
    <xf numFmtId="164" fontId="13" fillId="5" borderId="6" xfId="0" applyNumberFormat="1" applyFont="1" applyFill="1" applyBorder="1" applyAlignment="1">
      <alignment vertical="center"/>
    </xf>
    <xf numFmtId="166" fontId="15" fillId="0" borderId="0" xfId="0" applyNumberFormat="1" applyFont="1" applyAlignment="1">
      <alignment vertical="center"/>
    </xf>
    <xf numFmtId="0" fontId="11" fillId="3" borderId="0" xfId="0" applyFont="1" applyFill="1"/>
    <xf numFmtId="0" fontId="15" fillId="0" borderId="0" xfId="0" applyFont="1" applyAlignment="1">
      <alignment horizontal="center"/>
    </xf>
    <xf numFmtId="0" fontId="10" fillId="6" borderId="6" xfId="2" applyFont="1" applyFill="1" applyBorder="1" applyAlignment="1">
      <alignment horizontal="left" vertical="center" wrapText="1" indent="1"/>
    </xf>
    <xf numFmtId="0" fontId="12" fillId="4" borderId="4" xfId="3" applyFont="1" applyFill="1" applyBorder="1" applyAlignment="1">
      <alignment vertical="center"/>
    </xf>
    <xf numFmtId="0" fontId="12" fillId="4" borderId="7" xfId="3" applyFont="1" applyFill="1" applyBorder="1" applyAlignment="1">
      <alignment vertical="center"/>
    </xf>
    <xf numFmtId="0" fontId="12" fillId="4" borderId="5" xfId="3" applyFont="1" applyFill="1" applyBorder="1" applyAlignment="1">
      <alignment vertical="center"/>
    </xf>
    <xf numFmtId="164" fontId="13" fillId="7" borderId="6" xfId="0" applyNumberFormat="1" applyFont="1" applyFill="1" applyBorder="1" applyAlignment="1">
      <alignment horizontal="right" vertical="center" indent="1"/>
    </xf>
    <xf numFmtId="0" fontId="0" fillId="0" borderId="0" xfId="0" applyAlignment="1">
      <alignment horizontal="center"/>
    </xf>
  </cellXfs>
  <cellStyles count="6">
    <cellStyle name="Datum" xfId="5" xr:uid="{FE33F3B2-B201-45AD-A81E-81BCB12ED9D2}"/>
    <cellStyle name="Heading 1" xfId="1" builtinId="16" customBuiltin="1"/>
    <cellStyle name="Heading 2" xfId="2" builtinId="17" customBuiltin="1"/>
    <cellStyle name="Heading 3" xfId="3" builtinId="18" customBuiltin="1"/>
    <cellStyle name="Normal" xfId="0" builtinId="0" customBuiltin="1"/>
    <cellStyle name="Telefon" xfId="4" xr:uid="{70E46558-98AC-446F-861A-54F270CBD905}"/>
  </cellStyles>
  <dxfs count="144">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quot;€&quot;"/>
      <alignment horizontal="general" vertical="center" textRotation="0" wrapText="0" indent="0" justifyLastLine="0" shrinkToFit="0" readingOrder="0"/>
    </dxf>
    <dxf>
      <font>
        <b/>
        <strike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quot;€&quo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quot;€&quo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quot;€&quot;"/>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ressbuch" pivot="0" count="5" xr9:uid="{00000000-0011-0000-FFFF-FFFF00000000}">
      <tableStyleElement type="wholeTable" dxfId="143"/>
      <tableStyleElement type="headerRow" dxfId="142"/>
      <tableStyleElement type="totalRow" dxfId="141"/>
      <tableStyleElement type="firstRowStripe" dxfId="140"/>
      <tableStyleElement type="secondRowStripe" dxfId="139"/>
    </tableStyle>
    <tableStyle name="Persönliches Monatsbudget" pivot="0" count="7" xr9:uid="{DF2684C2-C435-47FA-9646-E632C3AE8948}">
      <tableStyleElement type="wholeTable" dxfId="138"/>
      <tableStyleElement type="headerRow" dxfId="137"/>
      <tableStyleElement type="totalRow" dxfId="136"/>
      <tableStyleElement type="firstColumn" dxfId="135"/>
      <tableStyleElement type="lastColumn" dxfId="134"/>
      <tableStyleElement type="firstRowStripe" dxfId="133"/>
      <tableStyleElement type="firstColumn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Bild 1" descr="Dekoratives Element&#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Wohnen" displayName="Wohnen" ref="B14:E25" totalsRowCount="1" headerRowDxfId="131" dataDxfId="130" totalsRowDxfId="129">
  <autoFilter ref="B14:E24" xr:uid="{00000000-0009-0000-0100-000001000000}">
    <filterColumn colId="0" hiddenButton="1"/>
    <filterColumn colId="1" hiddenButton="1"/>
    <filterColumn colId="2" hiddenButton="1"/>
    <filterColumn colId="3" hiddenButton="1"/>
  </autoFilter>
  <tableColumns count="4">
    <tableColumn id="1" xr3:uid="{00000000-0010-0000-0000-000001000000}" name="WOHNEN" totalsRowLabel="Zwischensumme" dataDxfId="128" totalsRowDxfId="127"/>
    <tableColumn id="2" xr3:uid="{00000000-0010-0000-0000-000002000000}" name="Erwartete Kosten" dataDxfId="126" totalsRowDxfId="125"/>
    <tableColumn id="3" xr3:uid="{00000000-0010-0000-0000-000003000000}" name="Tatsächliche Kosten" dataDxfId="124" totalsRowDxfId="123"/>
    <tableColumn id="4" xr3:uid="{00000000-0010-0000-0000-000004000000}" name="Differenz" totalsRowFunction="sum" dataDxfId="122" totalsRowDxfId="121">
      <calculatedColumnFormula>Wohnen[[#This Row],[Erwartete Kosten]]-Wohnen[[#This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Wohnkosten in dieser Tabelle ein. Die Differenz wird automatisch berechne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Haustiere" displayName="Haustiere" ref="B50:E56" totalsRowCount="1" headerRowDxfId="32" dataDxfId="31" totalsRowDxfId="30">
  <autoFilter ref="B50:E55" xr:uid="{00000000-0009-0000-0100-00000A000000}">
    <filterColumn colId="0" hiddenButton="1"/>
    <filterColumn colId="1" hiddenButton="1"/>
    <filterColumn colId="2" hiddenButton="1"/>
    <filterColumn colId="3" hiddenButton="1"/>
  </autoFilter>
  <tableColumns count="4">
    <tableColumn id="1" xr3:uid="{00000000-0010-0000-0900-000001000000}" name="HAUSTIERE" totalsRowLabel="Zwischensumme" dataDxfId="29" totalsRowDxfId="28"/>
    <tableColumn id="2" xr3:uid="{00000000-0010-0000-0900-000002000000}" name="Erwartete Kosten" dataDxfId="27" totalsRowDxfId="26"/>
    <tableColumn id="3" xr3:uid="{00000000-0010-0000-0900-000003000000}" name="Tatsächliche Kosten" dataDxfId="25" totalsRowDxfId="24"/>
    <tableColumn id="4" xr3:uid="{00000000-0010-0000-0900-000004000000}" name="Differenz" totalsRowFunction="sum" dataDxfId="23" totalsRowDxfId="22">
      <calculatedColumnFormula>Haustiere[[#This Row],[Erwartete Kosten]]-Haustiere[[#This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Haustiere in dieser Tabelle ein. Die Differenz wird automatisch berechn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Rechtskosten" displayName="Rechtskosten" ref="G54:J59" totalsRowCount="1" headerRowDxfId="21" dataDxfId="20" totalsRowDxfId="19">
  <autoFilter ref="G54:J58" xr:uid="{00000000-0009-0000-0100-00000B000000}">
    <filterColumn colId="0" hiddenButton="1"/>
    <filterColumn colId="1" hiddenButton="1"/>
    <filterColumn colId="2" hiddenButton="1"/>
    <filterColumn colId="3" hiddenButton="1"/>
  </autoFilter>
  <tableColumns count="4">
    <tableColumn id="1" xr3:uid="{00000000-0010-0000-0A00-000001000000}" name="RECHTSKOSTEN" totalsRowLabel="Zwischensumme" dataDxfId="18" totalsRowDxfId="17"/>
    <tableColumn id="2" xr3:uid="{00000000-0010-0000-0A00-000002000000}" name="Erwartete Kosten" dataDxfId="16" totalsRowDxfId="15"/>
    <tableColumn id="3" xr3:uid="{00000000-0010-0000-0A00-000003000000}" name="Tatsächliche Kosten" dataDxfId="14" totalsRowDxfId="13"/>
    <tableColumn id="4" xr3:uid="{00000000-0010-0000-0A00-000004000000}" name="Differenz" totalsRowFunction="sum" dataDxfId="12" totalsRowDxfId="11">
      <calculatedColumnFormula>Rechtskosten[[#This Row],[Erwartete Kosten]]-Rechtskosten[[#This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Rechtskosten in dieser Tabelle ein. Die Differenz wird automatisch berechn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Körperpflege" displayName="Körperpflege" ref="B58:E66" totalsRowCount="1" headerRowDxfId="10" dataDxfId="9" totalsRowDxfId="8">
  <autoFilter ref="B58:E65" xr:uid="{00000000-0009-0000-0100-00000C000000}">
    <filterColumn colId="0" hiddenButton="1"/>
    <filterColumn colId="1" hiddenButton="1"/>
    <filterColumn colId="2" hiddenButton="1"/>
    <filterColumn colId="3" hiddenButton="1"/>
  </autoFilter>
  <tableColumns count="4">
    <tableColumn id="1" xr3:uid="{00000000-0010-0000-0B00-000001000000}" name="KÖRPERPFLEGE" totalsRowLabel="Zwischensumme" dataDxfId="7" totalsRowDxfId="6"/>
    <tableColumn id="2" xr3:uid="{00000000-0010-0000-0B00-000002000000}" name="Erwartete Kosten" dataDxfId="5" totalsRowDxfId="4"/>
    <tableColumn id="3" xr3:uid="{00000000-0010-0000-0B00-000003000000}" name="Tatsächliche Kosten" dataDxfId="3" totalsRowDxfId="2"/>
    <tableColumn id="4" xr3:uid="{00000000-0010-0000-0B00-000004000000}" name="Differenz" totalsRowFunction="sum" dataDxfId="1" totalsRowDxfId="0">
      <calculatedColumnFormula>Körperpflege[[#This Row],[Erwartete Kosten]]-Körperpflege[[#This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Körperpflege in dieser Tabelle ein. Die Differenz wird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Unterhaltung" displayName="Unterhaltung" ref="G14:J24" totalsRowCount="1" headerRowDxfId="120" dataDxfId="119" totalsRowDxfId="118">
  <autoFilter ref="G14:J23" xr:uid="{00000000-0009-0000-0100-000002000000}">
    <filterColumn colId="0" hiddenButton="1"/>
    <filterColumn colId="1" hiddenButton="1"/>
    <filterColumn colId="2" hiddenButton="1"/>
    <filterColumn colId="3" hiddenButton="1"/>
  </autoFilter>
  <tableColumns count="4">
    <tableColumn id="1" xr3:uid="{00000000-0010-0000-0100-000001000000}" name="UNTERHALTUNG" totalsRowLabel="Zwischensumme" dataDxfId="117" totalsRowDxfId="116"/>
    <tableColumn id="2" xr3:uid="{00000000-0010-0000-0100-000002000000}" name="Erwartete Kosten" dataDxfId="115" totalsRowDxfId="114"/>
    <tableColumn id="3" xr3:uid="{00000000-0010-0000-0100-000003000000}" name="Tatsächliche Kosten" dataDxfId="113" totalsRowDxfId="112"/>
    <tableColumn id="4" xr3:uid="{00000000-0010-0000-0100-000004000000}" name="Differenz" totalsRowFunction="sum" dataDxfId="111" totalsRowDxfId="110">
      <calculatedColumnFormula>Unterhaltung[[#This Row],[Erwartete Kosten]]-Unterhaltung[[#This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Unterhaltung in dieser Tabelle ein. Die Differenz wird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rlehen" displayName="Darlehen" ref="G26:J33" totalsRowCount="1" headerRowDxfId="109" dataDxfId="108" totalsRowDxfId="107">
  <autoFilter ref="G26:J32" xr:uid="{00000000-0009-0000-0100-000003000000}">
    <filterColumn colId="0" hiddenButton="1"/>
    <filterColumn colId="1" hiddenButton="1"/>
    <filterColumn colId="2" hiddenButton="1"/>
    <filterColumn colId="3" hiddenButton="1"/>
  </autoFilter>
  <tableColumns count="4">
    <tableColumn id="1" xr3:uid="{00000000-0010-0000-0200-000001000000}" name="DARLEHEN" totalsRowLabel="Zwischensumme" dataDxfId="106" totalsRowDxfId="105"/>
    <tableColumn id="2" xr3:uid="{00000000-0010-0000-0200-000002000000}" name="Erwartete Kosten" dataDxfId="104" totalsRowDxfId="103"/>
    <tableColumn id="3" xr3:uid="{00000000-0010-0000-0200-000003000000}" name="Tatsächliche Kosten" dataDxfId="102" totalsRowDxfId="101"/>
    <tableColumn id="4" xr3:uid="{00000000-0010-0000-0200-000004000000}" name="Differenz" totalsRowFunction="sum" dataDxfId="100" totalsRowDxfId="99">
      <calculatedColumnFormula>Darlehen[[#This Row],[Erwartete Kosten]]-Darlehen[[#This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Darlehenskosten in dieser Tabelle ein. Die Differenz wird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Verkehrskosten" displayName="Verkehrskosten" ref="B27:E35" totalsRowCount="1" headerRowDxfId="98" dataDxfId="97" totalsRowDxfId="96">
  <autoFilter ref="B27:E34" xr:uid="{00000000-0009-0000-0100-000004000000}">
    <filterColumn colId="0" hiddenButton="1"/>
    <filterColumn colId="1" hiddenButton="1"/>
    <filterColumn colId="2" hiddenButton="1"/>
    <filterColumn colId="3" hiddenButton="1"/>
  </autoFilter>
  <tableColumns count="4">
    <tableColumn id="1" xr3:uid="{00000000-0010-0000-0300-000001000000}" name="BEFÖRDERUNG" totalsRowLabel="Zwischensumme" dataDxfId="95" totalsRowDxfId="94"/>
    <tableColumn id="2" xr3:uid="{00000000-0010-0000-0300-000002000000}" name="Erwartete Kosten" dataDxfId="93" totalsRowDxfId="92"/>
    <tableColumn id="3" xr3:uid="{00000000-0010-0000-0300-000003000000}" name="Tatsächliche Kosten" dataDxfId="91" totalsRowDxfId="90"/>
    <tableColumn id="4" xr3:uid="{00000000-0010-0000-0300-000004000000}" name="Differenz" totalsRowFunction="sum" dataDxfId="89" totalsRowDxfId="88">
      <calculatedColumnFormula>Verkehrskosten[[#This Row],[Erwartete Kosten]]-Verkehrskosten[[#This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Verkehrskosten in dieser Tabelle ein. Die Differenz wird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Versicherungen" displayName="Versicherungen" ref="B37:E42" totalsRowCount="1" headerRowDxfId="87" dataDxfId="86" totalsRowDxfId="85">
  <autoFilter ref="B37:E41" xr:uid="{00000000-0009-0000-0100-000005000000}">
    <filterColumn colId="0" hiddenButton="1"/>
    <filterColumn colId="1" hiddenButton="1"/>
    <filterColumn colId="2" hiddenButton="1"/>
    <filterColumn colId="3" hiddenButton="1"/>
  </autoFilter>
  <tableColumns count="4">
    <tableColumn id="1" xr3:uid="{00000000-0010-0000-0400-000001000000}" name="VERSICHERUNGEN" totalsRowLabel="Zwischensumme" dataDxfId="84" totalsRowDxfId="83"/>
    <tableColumn id="2" xr3:uid="{00000000-0010-0000-0400-000002000000}" name="Erwartete Kosten" dataDxfId="82" totalsRowDxfId="81"/>
    <tableColumn id="3" xr3:uid="{00000000-0010-0000-0400-000003000000}" name="Tatsächliche Kosten" dataDxfId="80" totalsRowDxfId="79"/>
    <tableColumn id="4" xr3:uid="{00000000-0010-0000-0400-000004000000}" name="Differenz" totalsRowFunction="sum" dataDxfId="78" totalsRowDxfId="77">
      <calculatedColumnFormula>Versicherungen[[#This Row],[Erwartete Kosten]]-Versicherungen[[#This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Versicherungen in dieser Tabelle ein. Die Differenz wird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teuern" displayName="Steuern" ref="G35:J40" totalsRowCount="1" headerRowDxfId="76" dataDxfId="75" totalsRowDxfId="74">
  <autoFilter ref="G35:J39" xr:uid="{00000000-0009-0000-0100-000006000000}">
    <filterColumn colId="0" hiddenButton="1"/>
    <filterColumn colId="1" hiddenButton="1"/>
    <filterColumn colId="2" hiddenButton="1"/>
    <filterColumn colId="3" hiddenButton="1"/>
  </autoFilter>
  <tableColumns count="4">
    <tableColumn id="1" xr3:uid="{00000000-0010-0000-0500-000001000000}" name="STEUERN" totalsRowLabel="Zwischensumme" dataDxfId="73" totalsRowDxfId="72"/>
    <tableColumn id="2" xr3:uid="{00000000-0010-0000-0500-000002000000}" name="Erwartete Kosten" dataDxfId="71" totalsRowDxfId="70"/>
    <tableColumn id="3" xr3:uid="{00000000-0010-0000-0500-000003000000}" name="Tatsächliche Kosten" dataDxfId="69" totalsRowDxfId="68"/>
    <tableColumn id="4" xr3:uid="{00000000-0010-0000-0500-000004000000}" name="Differenz" totalsRowFunction="sum" dataDxfId="67" totalsRowDxfId="66">
      <calculatedColumnFormula>Steuern[[#This Row],[Erwartete Kosten]]-Steuern[[#This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Steuern in dieser Tabelle ein. Die Differenz wird automatisch berechn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pareinlagen" displayName="Spareinlagen" ref="G42:J46" totalsRowCount="1" headerRowDxfId="65" dataDxfId="64" totalsRowDxfId="63">
  <autoFilter ref="G42:J45" xr:uid="{00000000-0009-0000-0100-000007000000}">
    <filterColumn colId="0" hiddenButton="1"/>
    <filterColumn colId="1" hiddenButton="1"/>
    <filterColumn colId="2" hiddenButton="1"/>
    <filterColumn colId="3" hiddenButton="1"/>
  </autoFilter>
  <tableColumns count="4">
    <tableColumn id="1" xr3:uid="{00000000-0010-0000-0600-000001000000}" name="SPAREINLAGEN ODER KAPITALANLAGEN" totalsRowLabel="Zwischensumme" dataDxfId="62" totalsRowDxfId="61"/>
    <tableColumn id="2" xr3:uid="{00000000-0010-0000-0600-000002000000}" name="Erwartete Kosten" dataDxfId="60" totalsRowDxfId="59"/>
    <tableColumn id="3" xr3:uid="{00000000-0010-0000-0600-000003000000}" name="Tatsächliche Kosten" dataDxfId="58" totalsRowDxfId="57"/>
    <tableColumn id="4" xr3:uid="{00000000-0010-0000-0600-000004000000}" name="Differenz" totalsRowFunction="sum" dataDxfId="56" totalsRowDxfId="55">
      <calculatedColumnFormula>Spareinlagen[[#This Row],[Erwartete Kosten]]-Spareinlagen[[#This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Spareinlagen oder Kapitalanlagen in dieser Tabelle ein. Die Differenz wird automatisch berechn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ssen" displayName="Essen" ref="B44:E48" totalsRowCount="1" headerRowDxfId="54" dataDxfId="53" totalsRowDxfId="52">
  <autoFilter ref="B44:E47" xr:uid="{00000000-0009-0000-0100-000008000000}">
    <filterColumn colId="0" hiddenButton="1"/>
    <filterColumn colId="1" hiddenButton="1"/>
    <filterColumn colId="2" hiddenButton="1"/>
    <filterColumn colId="3" hiddenButton="1"/>
  </autoFilter>
  <tableColumns count="4">
    <tableColumn id="1" xr3:uid="{00000000-0010-0000-0700-000001000000}" name="ESSEN" totalsRowLabel="Zwischensumme" dataDxfId="51" totalsRowDxfId="50"/>
    <tableColumn id="2" xr3:uid="{00000000-0010-0000-0700-000002000000}" name="Erwartete Kosten" dataDxfId="49" totalsRowDxfId="48"/>
    <tableColumn id="3" xr3:uid="{00000000-0010-0000-0700-000003000000}" name="Tatsächliche Kosten" dataDxfId="47" totalsRowDxfId="46"/>
    <tableColumn id="4" xr3:uid="{00000000-0010-0000-0700-000004000000}" name="Differenz" totalsRowFunction="sum" dataDxfId="45" totalsRowDxfId="44">
      <calculatedColumnFormula>Essen[[#This Row],[Erwartete Kosten]]-Essen[[#This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Essen in dieser Tabelle ein. Die Differenz wird automatisch berechn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eschenke" displayName="Geschenke" ref="G48:J52" totalsRowCount="1" headerRowDxfId="43" dataDxfId="42" totalsRowDxfId="41">
  <autoFilter ref="G48:J51" xr:uid="{00000000-0009-0000-0100-000009000000}">
    <filterColumn colId="0" hiddenButton="1"/>
    <filterColumn colId="1" hiddenButton="1"/>
    <filterColumn colId="2" hiddenButton="1"/>
    <filterColumn colId="3" hiddenButton="1"/>
  </autoFilter>
  <tableColumns count="4">
    <tableColumn id="1" xr3:uid="{00000000-0010-0000-0800-000001000000}" name="GESCHENKE UND SPENDEN" totalsRowLabel="Zwischensumme" dataDxfId="40" totalsRowDxfId="39"/>
    <tableColumn id="2" xr3:uid="{00000000-0010-0000-0800-000002000000}" name="Erwartete Kosten" dataDxfId="38" totalsRowDxfId="37"/>
    <tableColumn id="3" xr3:uid="{00000000-0010-0000-0800-000003000000}" name="Tatsächliche Kosten" dataDxfId="36" totalsRowDxfId="35"/>
    <tableColumn id="4" xr3:uid="{00000000-0010-0000-0800-000004000000}" name="Differenz" totalsRowFunction="sum" dataDxfId="34" totalsRowDxfId="33">
      <calculatedColumnFormula>Geschenke[[#This Row],[Erwartete Kosten]]-Geschenke[[#This Row],[Tatsächliche Kosten]]</calculatedColumnFormula>
    </tableColumn>
  </tableColumns>
  <tableStyleInfo name="Adressbuch" showFirstColumn="1" showLastColumn="1" showRowStripes="1" showColumnStripes="0"/>
  <extLst>
    <ext xmlns:x14="http://schemas.microsoft.com/office/spreadsheetml/2009/9/main" uri="{504A1905-F514-4f6f-8877-14C23A59335A}">
      <x14:table altTextSummary="Geben Sie die erwarteten und die tatsächlichen Kosten für Geschenke und Spenden in diese Tabelle ein. Die Differenz wird automatisch berechnet."/>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tabSelected="1" workbookViewId="0"/>
  </sheetViews>
  <sheetFormatPr defaultColWidth="9" defaultRowHeight="12.75"/>
  <cols>
    <col min="1" max="1" width="2.375" customWidth="1"/>
    <col min="2" max="2" width="80.625" customWidth="1"/>
    <col min="3" max="3" width="2.625" customWidth="1"/>
  </cols>
  <sheetData>
    <row r="1" spans="2:2" s="5" customFormat="1" ht="30" customHeight="1">
      <c r="B1" s="6" t="s">
        <v>0</v>
      </c>
    </row>
    <row r="2" spans="2:2" ht="73.5" customHeight="1">
      <c r="B2" s="3" t="s">
        <v>1</v>
      </c>
    </row>
    <row r="3" spans="2:2" ht="45.75" customHeight="1">
      <c r="B3" s="3" t="s">
        <v>2</v>
      </c>
    </row>
    <row r="4" spans="2:2" ht="54" customHeight="1">
      <c r="B4" s="3" t="s">
        <v>91</v>
      </c>
    </row>
    <row r="5" spans="2:2" ht="40.5" customHeight="1">
      <c r="B5" s="19" t="s">
        <v>3</v>
      </c>
    </row>
    <row r="6" spans="2:2" ht="81.75" customHeight="1">
      <c r="B6" s="3" t="s">
        <v>4</v>
      </c>
    </row>
    <row r="7" spans="2:2" ht="14.25">
      <c r="B7" s="3"/>
    </row>
  </sheetData>
  <printOptions horizontalCentered="1"/>
  <pageMargins left="0.4" right="0.4" top="0.4" bottom="0.4" header="0.3" footer="0.3"/>
  <pageSetup paperSize="9"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7"/>
  <sheetViews>
    <sheetView showGridLines="0" zoomScaleNormal="100" workbookViewId="0"/>
  </sheetViews>
  <sheetFormatPr defaultColWidth="9" defaultRowHeight="12.75"/>
  <cols>
    <col min="1" max="1" width="2.625" style="4" customWidth="1"/>
    <col min="2" max="2" width="33.375" bestFit="1" customWidth="1"/>
    <col min="3" max="3" width="17" customWidth="1"/>
    <col min="4" max="4" width="19.125" bestFit="1" customWidth="1"/>
    <col min="5" max="5" width="14.375" customWidth="1"/>
    <col min="6" max="6" width="2.625" customWidth="1"/>
    <col min="7" max="7" width="45.75" bestFit="1" customWidth="1"/>
    <col min="8" max="8" width="17" bestFit="1" customWidth="1"/>
    <col min="9" max="9" width="19.125" bestFit="1" customWidth="1"/>
    <col min="10" max="10" width="14.375" customWidth="1"/>
    <col min="11" max="11" width="2.625" customWidth="1"/>
  </cols>
  <sheetData>
    <row r="1" spans="1:10" s="1" customFormat="1" ht="14.25">
      <c r="A1" s="21" t="s">
        <v>5</v>
      </c>
      <c r="B1" s="20"/>
    </row>
    <row r="2" spans="1:10" s="1" customFormat="1" ht="71.25" customHeight="1">
      <c r="A2" s="18" t="s">
        <v>6</v>
      </c>
      <c r="B2" s="13"/>
      <c r="C2" s="26"/>
      <c r="D2" s="15" t="s">
        <v>55</v>
      </c>
      <c r="E2" s="14"/>
      <c r="F2" s="14"/>
      <c r="G2" s="14"/>
      <c r="H2" s="14"/>
      <c r="I2" s="14"/>
      <c r="J2" s="14"/>
    </row>
    <row r="4" spans="1:10" ht="24.95" customHeight="1">
      <c r="A4" s="4" t="s">
        <v>92</v>
      </c>
      <c r="B4" s="29" t="s">
        <v>13</v>
      </c>
      <c r="C4" s="30"/>
      <c r="D4" s="7"/>
      <c r="E4" s="28" t="s">
        <v>58</v>
      </c>
      <c r="F4" s="28"/>
      <c r="G4" s="28"/>
      <c r="H4" s="32">
        <f>C7-J61</f>
        <v>3405</v>
      </c>
    </row>
    <row r="5" spans="1:10" ht="24.95" customHeight="1">
      <c r="B5" s="10" t="s">
        <v>14</v>
      </c>
      <c r="C5" s="23">
        <v>4300</v>
      </c>
      <c r="E5" s="28"/>
      <c r="F5" s="28"/>
      <c r="G5" s="28"/>
      <c r="H5" s="32"/>
      <c r="I5" s="8"/>
    </row>
    <row r="6" spans="1:10" ht="24.95" customHeight="1">
      <c r="B6" s="10" t="s">
        <v>15</v>
      </c>
      <c r="C6" s="23">
        <v>300</v>
      </c>
      <c r="E6" s="28" t="s">
        <v>59</v>
      </c>
      <c r="F6" s="28"/>
      <c r="G6" s="28"/>
      <c r="H6" s="32">
        <f>C12-J63</f>
        <v>3064</v>
      </c>
      <c r="I6" s="8"/>
    </row>
    <row r="7" spans="1:10" ht="24.95" customHeight="1">
      <c r="A7" s="4" t="s">
        <v>93</v>
      </c>
      <c r="B7" s="10" t="s">
        <v>16</v>
      </c>
      <c r="C7" s="24">
        <f>SUM(C5:C6)</f>
        <v>4600</v>
      </c>
      <c r="E7" s="28"/>
      <c r="F7" s="28"/>
      <c r="G7" s="28"/>
      <c r="H7" s="32"/>
      <c r="I7" s="8"/>
    </row>
    <row r="8" spans="1:10" ht="24.95" customHeight="1">
      <c r="B8" s="2"/>
      <c r="C8" s="2"/>
      <c r="D8" s="2"/>
      <c r="E8" s="28" t="s">
        <v>60</v>
      </c>
      <c r="F8" s="28"/>
      <c r="G8" s="28"/>
      <c r="H8" s="32">
        <f>H6-H4</f>
        <v>-341</v>
      </c>
      <c r="I8" s="8"/>
    </row>
    <row r="9" spans="1:10" ht="24.95" customHeight="1">
      <c r="A9" s="4" t="s">
        <v>94</v>
      </c>
      <c r="B9" s="29" t="s">
        <v>17</v>
      </c>
      <c r="C9" s="31"/>
      <c r="D9" s="7"/>
      <c r="E9" s="28"/>
      <c r="F9" s="28"/>
      <c r="G9" s="28"/>
      <c r="H9" s="32"/>
      <c r="I9" s="9"/>
    </row>
    <row r="10" spans="1:10" ht="24.95" customHeight="1">
      <c r="B10" s="10" t="s">
        <v>14</v>
      </c>
      <c r="C10" s="23">
        <v>4000</v>
      </c>
      <c r="I10" s="8"/>
    </row>
    <row r="11" spans="1:10" ht="24.95" customHeight="1">
      <c r="B11" s="10" t="s">
        <v>15</v>
      </c>
      <c r="C11" s="23">
        <v>300</v>
      </c>
      <c r="E11" s="8"/>
      <c r="H11" s="22"/>
      <c r="I11" s="8"/>
    </row>
    <row r="12" spans="1:10" ht="24.95" customHeight="1">
      <c r="B12" s="10" t="s">
        <v>16</v>
      </c>
      <c r="C12" s="24">
        <f>SUM(C10:C11)</f>
        <v>4300</v>
      </c>
    </row>
    <row r="14" spans="1:10" ht="24.95" customHeight="1">
      <c r="A14" s="4" t="s">
        <v>7</v>
      </c>
      <c r="B14" s="12" t="s">
        <v>18</v>
      </c>
      <c r="C14" s="12" t="s">
        <v>56</v>
      </c>
      <c r="D14" s="12" t="s">
        <v>57</v>
      </c>
      <c r="E14" s="12" t="s">
        <v>61</v>
      </c>
      <c r="F14" s="16"/>
      <c r="G14" s="12" t="s">
        <v>62</v>
      </c>
      <c r="H14" s="12" t="s">
        <v>56</v>
      </c>
      <c r="I14" s="12" t="s">
        <v>57</v>
      </c>
      <c r="J14" s="12" t="s">
        <v>61</v>
      </c>
    </row>
    <row r="15" spans="1:10" ht="24.95" customHeight="1">
      <c r="B15" s="11" t="s">
        <v>19</v>
      </c>
      <c r="C15" s="25">
        <v>1000</v>
      </c>
      <c r="D15" s="25">
        <v>1000</v>
      </c>
      <c r="E15" s="25">
        <f>Wohnen[[#This Row],[Erwartete Kosten]]-Wohnen[[#This Row],[Tatsächliche Kosten]]</f>
        <v>0</v>
      </c>
      <c r="F15" s="16"/>
      <c r="G15" s="11" t="s">
        <v>63</v>
      </c>
      <c r="H15" s="25"/>
      <c r="I15" s="25"/>
      <c r="J15" s="25">
        <f>Unterhaltung[[#This Row],[Erwartete Kosten]]-Unterhaltung[[#This Row],[Tatsächliche Kosten]]</f>
        <v>0</v>
      </c>
    </row>
    <row r="16" spans="1:10" ht="24.95" customHeight="1">
      <c r="B16" s="11" t="s">
        <v>20</v>
      </c>
      <c r="C16" s="25">
        <v>54</v>
      </c>
      <c r="D16" s="25">
        <v>100</v>
      </c>
      <c r="E16" s="25">
        <f>Wohnen[[#This Row],[Erwartete Kosten]]-Wohnen[[#This Row],[Tatsächliche Kosten]]</f>
        <v>-46</v>
      </c>
      <c r="F16" s="16"/>
      <c r="G16" s="11" t="s">
        <v>64</v>
      </c>
      <c r="H16" s="25"/>
      <c r="I16" s="25"/>
      <c r="J16" s="25">
        <f>Unterhaltung[[#This Row],[Erwartete Kosten]]-Unterhaltung[[#This Row],[Tatsächliche Kosten]]</f>
        <v>0</v>
      </c>
    </row>
    <row r="17" spans="1:10" ht="24.95" customHeight="1">
      <c r="B17" s="11" t="s">
        <v>21</v>
      </c>
      <c r="C17" s="25">
        <v>44</v>
      </c>
      <c r="D17" s="25">
        <v>56</v>
      </c>
      <c r="E17" s="25">
        <f>Wohnen[[#This Row],[Erwartete Kosten]]-Wohnen[[#This Row],[Tatsächliche Kosten]]</f>
        <v>-12</v>
      </c>
      <c r="F17" s="16"/>
      <c r="G17" s="11" t="s">
        <v>65</v>
      </c>
      <c r="H17" s="25"/>
      <c r="I17" s="25"/>
      <c r="J17" s="25">
        <f>Unterhaltung[[#This Row],[Erwartete Kosten]]-Unterhaltung[[#This Row],[Tatsächliche Kosten]]</f>
        <v>0</v>
      </c>
    </row>
    <row r="18" spans="1:10" ht="24.95" customHeight="1">
      <c r="B18" s="11" t="s">
        <v>22</v>
      </c>
      <c r="C18" s="25">
        <v>22</v>
      </c>
      <c r="D18" s="25">
        <v>28</v>
      </c>
      <c r="E18" s="25">
        <f>Wohnen[[#This Row],[Erwartete Kosten]]-Wohnen[[#This Row],[Tatsächliche Kosten]]</f>
        <v>-6</v>
      </c>
      <c r="F18" s="16"/>
      <c r="G18" s="11" t="s">
        <v>66</v>
      </c>
      <c r="H18" s="25"/>
      <c r="I18" s="25"/>
      <c r="J18" s="25">
        <f>Unterhaltung[[#This Row],[Erwartete Kosten]]-Unterhaltung[[#This Row],[Tatsächliche Kosten]]</f>
        <v>0</v>
      </c>
    </row>
    <row r="19" spans="1:10" ht="24.95" customHeight="1">
      <c r="B19" s="11" t="s">
        <v>23</v>
      </c>
      <c r="C19" s="25">
        <v>8</v>
      </c>
      <c r="D19" s="25">
        <v>8</v>
      </c>
      <c r="E19" s="25">
        <f>Wohnen[[#This Row],[Erwartete Kosten]]-Wohnen[[#This Row],[Tatsächliche Kosten]]</f>
        <v>0</v>
      </c>
      <c r="F19" s="16"/>
      <c r="G19" s="11" t="s">
        <v>67</v>
      </c>
      <c r="H19" s="25"/>
      <c r="I19" s="25"/>
      <c r="J19" s="25">
        <f>Unterhaltung[[#This Row],[Erwartete Kosten]]-Unterhaltung[[#This Row],[Tatsächliche Kosten]]</f>
        <v>0</v>
      </c>
    </row>
    <row r="20" spans="1:10" ht="24.95" customHeight="1">
      <c r="B20" s="11" t="s">
        <v>24</v>
      </c>
      <c r="C20" s="25">
        <v>34</v>
      </c>
      <c r="D20" s="25">
        <v>34</v>
      </c>
      <c r="E20" s="25">
        <f>Wohnen[[#This Row],[Erwartete Kosten]]-Wohnen[[#This Row],[Tatsächliche Kosten]]</f>
        <v>0</v>
      </c>
      <c r="F20" s="16"/>
      <c r="G20" s="11" t="s">
        <v>68</v>
      </c>
      <c r="H20" s="25"/>
      <c r="I20" s="25"/>
      <c r="J20" s="25">
        <f>Unterhaltung[[#This Row],[Erwartete Kosten]]-Unterhaltung[[#This Row],[Tatsächliche Kosten]]</f>
        <v>0</v>
      </c>
    </row>
    <row r="21" spans="1:10" ht="24.95" customHeight="1">
      <c r="B21" s="11" t="s">
        <v>25</v>
      </c>
      <c r="C21" s="25">
        <v>10</v>
      </c>
      <c r="D21" s="25">
        <v>10</v>
      </c>
      <c r="E21" s="25">
        <f>Wohnen[[#This Row],[Erwartete Kosten]]-Wohnen[[#This Row],[Tatsächliche Kosten]]</f>
        <v>0</v>
      </c>
      <c r="F21" s="16"/>
      <c r="G21" s="11" t="s">
        <v>28</v>
      </c>
      <c r="H21" s="25"/>
      <c r="I21" s="25"/>
      <c r="J21" s="25">
        <f>Unterhaltung[[#This Row],[Erwartete Kosten]]-Unterhaltung[[#This Row],[Tatsächliche Kosten]]</f>
        <v>0</v>
      </c>
    </row>
    <row r="22" spans="1:10" ht="24.95" customHeight="1">
      <c r="B22" s="11" t="s">
        <v>26</v>
      </c>
      <c r="C22" s="25">
        <v>23</v>
      </c>
      <c r="D22" s="25">
        <v>0</v>
      </c>
      <c r="E22" s="25">
        <f>Wohnen[[#This Row],[Erwartete Kosten]]-Wohnen[[#This Row],[Tatsächliche Kosten]]</f>
        <v>23</v>
      </c>
      <c r="F22" s="16"/>
      <c r="G22" s="11" t="s">
        <v>28</v>
      </c>
      <c r="H22" s="25"/>
      <c r="I22" s="25"/>
      <c r="J22" s="25">
        <f>Unterhaltung[[#This Row],[Erwartete Kosten]]-Unterhaltung[[#This Row],[Tatsächliche Kosten]]</f>
        <v>0</v>
      </c>
    </row>
    <row r="23" spans="1:10" ht="24.95" customHeight="1">
      <c r="B23" s="11" t="s">
        <v>27</v>
      </c>
      <c r="C23" s="25">
        <v>0</v>
      </c>
      <c r="D23" s="25">
        <v>0</v>
      </c>
      <c r="E23" s="25">
        <f>Wohnen[[#This Row],[Erwartete Kosten]]-Wohnen[[#This Row],[Tatsächliche Kosten]]</f>
        <v>0</v>
      </c>
      <c r="F23" s="16"/>
      <c r="G23" s="11" t="s">
        <v>28</v>
      </c>
      <c r="H23" s="25"/>
      <c r="I23" s="25"/>
      <c r="J23" s="25">
        <f>Unterhaltung[[#This Row],[Erwartete Kosten]]-Unterhaltung[[#This Row],[Tatsächliche Kosten]]</f>
        <v>0</v>
      </c>
    </row>
    <row r="24" spans="1:10" ht="24.95" customHeight="1">
      <c r="B24" s="11" t="s">
        <v>28</v>
      </c>
      <c r="C24" s="25">
        <v>0</v>
      </c>
      <c r="D24" s="25">
        <v>0</v>
      </c>
      <c r="E24" s="25">
        <f>Wohnen[[#This Row],[Erwartete Kosten]]-Wohnen[[#This Row],[Tatsächliche Kosten]]</f>
        <v>0</v>
      </c>
      <c r="F24" s="16"/>
      <c r="G24" s="17" t="s">
        <v>29</v>
      </c>
      <c r="H24" s="25"/>
      <c r="I24" s="25"/>
      <c r="J24" s="25">
        <f>SUBTOTAL(109,Unterhaltung[Differenz])</f>
        <v>0</v>
      </c>
    </row>
    <row r="25" spans="1:10" ht="24.95" customHeight="1">
      <c r="B25" s="17" t="s">
        <v>29</v>
      </c>
      <c r="C25" s="25"/>
      <c r="D25" s="25"/>
      <c r="E25" s="25">
        <f>SUBTOTAL(109,Wohnen[Differenz])</f>
        <v>-41</v>
      </c>
      <c r="F25" s="16"/>
      <c r="G25" s="27"/>
      <c r="H25" s="27"/>
      <c r="I25" s="27"/>
      <c r="J25" s="27"/>
    </row>
    <row r="26" spans="1:10" ht="24.95" customHeight="1">
      <c r="B26" s="27"/>
      <c r="C26" s="27"/>
      <c r="D26" s="27"/>
      <c r="E26" s="27"/>
      <c r="F26" s="16"/>
      <c r="G26" s="12" t="s">
        <v>69</v>
      </c>
      <c r="H26" s="12" t="s">
        <v>56</v>
      </c>
      <c r="I26" s="12" t="s">
        <v>57</v>
      </c>
      <c r="J26" s="12" t="s">
        <v>61</v>
      </c>
    </row>
    <row r="27" spans="1:10" ht="24.95" customHeight="1">
      <c r="A27" s="4" t="s">
        <v>8</v>
      </c>
      <c r="B27" s="12" t="s">
        <v>30</v>
      </c>
      <c r="C27" s="12" t="s">
        <v>56</v>
      </c>
      <c r="D27" s="12" t="s">
        <v>57</v>
      </c>
      <c r="E27" s="12" t="s">
        <v>61</v>
      </c>
      <c r="F27" s="16"/>
      <c r="G27" s="11" t="s">
        <v>70</v>
      </c>
      <c r="H27" s="25"/>
      <c r="I27" s="25"/>
      <c r="J27" s="25">
        <f>Darlehen[[#This Row],[Erwartete Kosten]]-Darlehen[[#This Row],[Tatsächliche Kosten]]</f>
        <v>0</v>
      </c>
    </row>
    <row r="28" spans="1:10" ht="24.95" customHeight="1">
      <c r="B28" s="11" t="s">
        <v>31</v>
      </c>
      <c r="C28" s="25"/>
      <c r="D28" s="25"/>
      <c r="E28" s="25">
        <f>Verkehrskosten[[#This Row],[Erwartete Kosten]]-Verkehrskosten[[#This Row],[Tatsächliche Kosten]]</f>
        <v>0</v>
      </c>
      <c r="F28" s="16"/>
      <c r="G28" s="11" t="s">
        <v>71</v>
      </c>
      <c r="H28" s="25"/>
      <c r="I28" s="25"/>
      <c r="J28" s="25">
        <f>Darlehen[[#This Row],[Erwartete Kosten]]-Darlehen[[#This Row],[Tatsächliche Kosten]]</f>
        <v>0</v>
      </c>
    </row>
    <row r="29" spans="1:10" ht="24.95" customHeight="1">
      <c r="B29" s="11" t="s">
        <v>32</v>
      </c>
      <c r="C29" s="25"/>
      <c r="D29" s="25"/>
      <c r="E29" s="25">
        <f>Verkehrskosten[[#This Row],[Erwartete Kosten]]-Verkehrskosten[[#This Row],[Tatsächliche Kosten]]</f>
        <v>0</v>
      </c>
      <c r="F29" s="16"/>
      <c r="G29" s="11" t="s">
        <v>72</v>
      </c>
      <c r="H29" s="25"/>
      <c r="I29" s="25"/>
      <c r="J29" s="25">
        <f>Darlehen[[#This Row],[Erwartete Kosten]]-Darlehen[[#This Row],[Tatsächliche Kosten]]</f>
        <v>0</v>
      </c>
    </row>
    <row r="30" spans="1:10" ht="24.95" customHeight="1">
      <c r="B30" s="11" t="s">
        <v>33</v>
      </c>
      <c r="C30" s="25"/>
      <c r="D30" s="25"/>
      <c r="E30" s="25">
        <f>Verkehrskosten[[#This Row],[Erwartete Kosten]]-Verkehrskosten[[#This Row],[Tatsächliche Kosten]]</f>
        <v>0</v>
      </c>
      <c r="F30" s="16"/>
      <c r="G30" s="11" t="s">
        <v>72</v>
      </c>
      <c r="H30" s="25"/>
      <c r="I30" s="25"/>
      <c r="J30" s="25">
        <f>Darlehen[[#This Row],[Erwartete Kosten]]-Darlehen[[#This Row],[Tatsächliche Kosten]]</f>
        <v>0</v>
      </c>
    </row>
    <row r="31" spans="1:10" ht="24.95" customHeight="1">
      <c r="B31" s="11" t="s">
        <v>34</v>
      </c>
      <c r="C31" s="25"/>
      <c r="D31" s="25"/>
      <c r="E31" s="25">
        <f>Verkehrskosten[[#This Row],[Erwartete Kosten]]-Verkehrskosten[[#This Row],[Tatsächliche Kosten]]</f>
        <v>0</v>
      </c>
      <c r="F31" s="16"/>
      <c r="G31" s="11" t="s">
        <v>72</v>
      </c>
      <c r="H31" s="25"/>
      <c r="I31" s="25"/>
      <c r="J31" s="25">
        <f>Darlehen[[#This Row],[Erwartete Kosten]]-Darlehen[[#This Row],[Tatsächliche Kosten]]</f>
        <v>0</v>
      </c>
    </row>
    <row r="32" spans="1:10" ht="24.95" customHeight="1">
      <c r="B32" s="11" t="s">
        <v>35</v>
      </c>
      <c r="C32" s="25"/>
      <c r="D32" s="25"/>
      <c r="E32" s="25">
        <f>Verkehrskosten[[#This Row],[Erwartete Kosten]]-Verkehrskosten[[#This Row],[Tatsächliche Kosten]]</f>
        <v>0</v>
      </c>
      <c r="F32" s="16"/>
      <c r="G32" s="11" t="s">
        <v>28</v>
      </c>
      <c r="H32" s="25"/>
      <c r="I32" s="25"/>
      <c r="J32" s="25">
        <f>Darlehen[[#This Row],[Erwartete Kosten]]-Darlehen[[#This Row],[Tatsächliche Kosten]]</f>
        <v>0</v>
      </c>
    </row>
    <row r="33" spans="1:10" ht="24.95" customHeight="1">
      <c r="B33" s="11" t="s">
        <v>36</v>
      </c>
      <c r="C33" s="25"/>
      <c r="D33" s="25"/>
      <c r="E33" s="25">
        <f>Verkehrskosten[[#This Row],[Erwartete Kosten]]-Verkehrskosten[[#This Row],[Tatsächliche Kosten]]</f>
        <v>0</v>
      </c>
      <c r="F33" s="16"/>
      <c r="G33" s="17" t="s">
        <v>29</v>
      </c>
      <c r="H33" s="25"/>
      <c r="I33" s="25"/>
      <c r="J33" s="25">
        <f>SUBTOTAL(109,Darlehen[Differenz])</f>
        <v>0</v>
      </c>
    </row>
    <row r="34" spans="1:10" ht="24.95" customHeight="1">
      <c r="B34" s="11" t="s">
        <v>28</v>
      </c>
      <c r="C34" s="25"/>
      <c r="D34" s="25"/>
      <c r="E34" s="25">
        <f>Verkehrskosten[[#This Row],[Erwartete Kosten]]-Verkehrskosten[[#This Row],[Tatsächliche Kosten]]</f>
        <v>0</v>
      </c>
      <c r="F34" s="16"/>
      <c r="G34" s="27"/>
      <c r="H34" s="27"/>
      <c r="I34" s="27"/>
      <c r="J34" s="27"/>
    </row>
    <row r="35" spans="1:10" ht="24.95" customHeight="1">
      <c r="B35" s="17" t="s">
        <v>29</v>
      </c>
      <c r="C35" s="25"/>
      <c r="D35" s="25"/>
      <c r="E35" s="25">
        <f>SUBTOTAL(109,Verkehrskosten[Differenz])</f>
        <v>0</v>
      </c>
      <c r="F35" s="16"/>
      <c r="G35" s="12" t="s">
        <v>73</v>
      </c>
      <c r="H35" s="12" t="s">
        <v>56</v>
      </c>
      <c r="I35" s="12" t="s">
        <v>57</v>
      </c>
      <c r="J35" s="12" t="s">
        <v>61</v>
      </c>
    </row>
    <row r="36" spans="1:10" ht="24.95" customHeight="1">
      <c r="B36" s="27"/>
      <c r="C36" s="27"/>
      <c r="D36" s="27"/>
      <c r="E36" s="27"/>
      <c r="F36" s="16"/>
      <c r="G36" s="11" t="s">
        <v>74</v>
      </c>
      <c r="H36" s="25"/>
      <c r="I36" s="25"/>
      <c r="J36" s="25">
        <f>Steuern[[#This Row],[Erwartete Kosten]]-Steuern[[#This Row],[Tatsächliche Kosten]]</f>
        <v>0</v>
      </c>
    </row>
    <row r="37" spans="1:10" ht="24.95" customHeight="1">
      <c r="A37" s="4" t="s">
        <v>9</v>
      </c>
      <c r="B37" s="12" t="s">
        <v>37</v>
      </c>
      <c r="C37" s="12" t="s">
        <v>56</v>
      </c>
      <c r="D37" s="12" t="s">
        <v>57</v>
      </c>
      <c r="E37" s="12" t="s">
        <v>61</v>
      </c>
      <c r="F37" s="16"/>
      <c r="G37" s="11" t="s">
        <v>75</v>
      </c>
      <c r="H37" s="25"/>
      <c r="I37" s="25"/>
      <c r="J37" s="25">
        <f>Steuern[[#This Row],[Erwartete Kosten]]-Steuern[[#This Row],[Tatsächliche Kosten]]</f>
        <v>0</v>
      </c>
    </row>
    <row r="38" spans="1:10" ht="24.95" customHeight="1">
      <c r="B38" s="11" t="s">
        <v>38</v>
      </c>
      <c r="C38" s="25"/>
      <c r="D38" s="25"/>
      <c r="E38" s="25">
        <f>Versicherungen[[#This Row],[Erwartete Kosten]]-Versicherungen[[#This Row],[Tatsächliche Kosten]]</f>
        <v>0</v>
      </c>
      <c r="F38" s="16"/>
      <c r="G38" s="11" t="s">
        <v>76</v>
      </c>
      <c r="H38" s="25"/>
      <c r="I38" s="25"/>
      <c r="J38" s="25">
        <f>Steuern[[#This Row],[Erwartete Kosten]]-Steuern[[#This Row],[Tatsächliche Kosten]]</f>
        <v>0</v>
      </c>
    </row>
    <row r="39" spans="1:10" ht="24.95" customHeight="1">
      <c r="B39" s="11" t="s">
        <v>39</v>
      </c>
      <c r="C39" s="25"/>
      <c r="D39" s="25"/>
      <c r="E39" s="25">
        <f>Versicherungen[[#This Row],[Erwartete Kosten]]-Versicherungen[[#This Row],[Tatsächliche Kosten]]</f>
        <v>0</v>
      </c>
      <c r="F39" s="16"/>
      <c r="G39" s="11" t="s">
        <v>28</v>
      </c>
      <c r="H39" s="25"/>
      <c r="I39" s="25"/>
      <c r="J39" s="25">
        <f>Steuern[[#This Row],[Erwartete Kosten]]-Steuern[[#This Row],[Tatsächliche Kosten]]</f>
        <v>0</v>
      </c>
    </row>
    <row r="40" spans="1:10" ht="24.95" customHeight="1">
      <c r="B40" s="11" t="s">
        <v>40</v>
      </c>
      <c r="C40" s="25"/>
      <c r="D40" s="25"/>
      <c r="E40" s="25">
        <f>Versicherungen[[#This Row],[Erwartete Kosten]]-Versicherungen[[#This Row],[Tatsächliche Kosten]]</f>
        <v>0</v>
      </c>
      <c r="F40" s="16"/>
      <c r="G40" s="17" t="s">
        <v>29</v>
      </c>
      <c r="H40" s="25"/>
      <c r="I40" s="25"/>
      <c r="J40" s="25">
        <f>SUBTOTAL(109,Steuern[Differenz])</f>
        <v>0</v>
      </c>
    </row>
    <row r="41" spans="1:10" ht="24.95" customHeight="1">
      <c r="B41" s="11" t="s">
        <v>28</v>
      </c>
      <c r="C41" s="25"/>
      <c r="D41" s="25"/>
      <c r="E41" s="25">
        <f>Versicherungen[[#This Row],[Erwartete Kosten]]-Versicherungen[[#This Row],[Tatsächliche Kosten]]</f>
        <v>0</v>
      </c>
      <c r="F41" s="16"/>
      <c r="G41" s="27"/>
      <c r="H41" s="27"/>
      <c r="I41" s="27"/>
      <c r="J41" s="27"/>
    </row>
    <row r="42" spans="1:10" ht="24.95" customHeight="1">
      <c r="B42" s="17" t="s">
        <v>29</v>
      </c>
      <c r="C42" s="25"/>
      <c r="D42" s="25"/>
      <c r="E42" s="25">
        <f>SUBTOTAL(109,Versicherungen[Differenz])</f>
        <v>0</v>
      </c>
      <c r="F42" s="16"/>
      <c r="G42" s="12" t="s">
        <v>77</v>
      </c>
      <c r="H42" s="12" t="s">
        <v>56</v>
      </c>
      <c r="I42" s="12" t="s">
        <v>57</v>
      </c>
      <c r="J42" s="12" t="s">
        <v>61</v>
      </c>
    </row>
    <row r="43" spans="1:10" ht="24.95" customHeight="1">
      <c r="B43" s="27"/>
      <c r="C43" s="27"/>
      <c r="D43" s="27"/>
      <c r="E43" s="27"/>
      <c r="F43" s="16"/>
      <c r="G43" s="11" t="s">
        <v>78</v>
      </c>
      <c r="H43" s="25"/>
      <c r="I43" s="25"/>
      <c r="J43" s="25">
        <f>Spareinlagen[[#This Row],[Erwartete Kosten]]-Spareinlagen[[#This Row],[Tatsächliche Kosten]]</f>
        <v>0</v>
      </c>
    </row>
    <row r="44" spans="1:10" ht="24.95" customHeight="1">
      <c r="A44" s="4" t="s">
        <v>10</v>
      </c>
      <c r="B44" s="12" t="s">
        <v>41</v>
      </c>
      <c r="C44" s="12" t="s">
        <v>56</v>
      </c>
      <c r="D44" s="12" t="s">
        <v>57</v>
      </c>
      <c r="E44" s="12" t="s">
        <v>61</v>
      </c>
      <c r="F44" s="16"/>
      <c r="G44" s="11" t="s">
        <v>79</v>
      </c>
      <c r="H44" s="25"/>
      <c r="I44" s="25"/>
      <c r="J44" s="25">
        <f>Spareinlagen[[#This Row],[Erwartete Kosten]]-Spareinlagen[[#This Row],[Tatsächliche Kosten]]</f>
        <v>0</v>
      </c>
    </row>
    <row r="45" spans="1:10" ht="24.95" customHeight="1">
      <c r="B45" s="11" t="s">
        <v>42</v>
      </c>
      <c r="C45" s="25"/>
      <c r="D45" s="25"/>
      <c r="E45" s="25">
        <f>Essen[[#This Row],[Erwartete Kosten]]-Essen[[#This Row],[Tatsächliche Kosten]]</f>
        <v>0</v>
      </c>
      <c r="F45" s="16"/>
      <c r="G45" s="11" t="s">
        <v>28</v>
      </c>
      <c r="H45" s="25"/>
      <c r="I45" s="25"/>
      <c r="J45" s="25">
        <f>Spareinlagen[[#This Row],[Erwartete Kosten]]-Spareinlagen[[#This Row],[Tatsächliche Kosten]]</f>
        <v>0</v>
      </c>
    </row>
    <row r="46" spans="1:10" ht="24.95" customHeight="1">
      <c r="B46" s="11" t="s">
        <v>43</v>
      </c>
      <c r="C46" s="25"/>
      <c r="D46" s="25"/>
      <c r="E46" s="25">
        <f>Essen[[#This Row],[Erwartete Kosten]]-Essen[[#This Row],[Tatsächliche Kosten]]</f>
        <v>0</v>
      </c>
      <c r="F46" s="16"/>
      <c r="G46" s="17" t="s">
        <v>29</v>
      </c>
      <c r="H46" s="25"/>
      <c r="I46" s="25"/>
      <c r="J46" s="25">
        <f>SUBTOTAL(109,Spareinlagen[Differenz])</f>
        <v>0</v>
      </c>
    </row>
    <row r="47" spans="1:10" ht="24.95" customHeight="1">
      <c r="B47" s="11" t="s">
        <v>28</v>
      </c>
      <c r="C47" s="25"/>
      <c r="D47" s="25"/>
      <c r="E47" s="25">
        <f>Essen[[#This Row],[Erwartete Kosten]]-Essen[[#This Row],[Tatsächliche Kosten]]</f>
        <v>0</v>
      </c>
      <c r="F47" s="16"/>
      <c r="G47" s="27"/>
      <c r="H47" s="27"/>
      <c r="I47" s="27"/>
      <c r="J47" s="27"/>
    </row>
    <row r="48" spans="1:10" ht="24.95" customHeight="1">
      <c r="B48" s="17" t="s">
        <v>29</v>
      </c>
      <c r="C48" s="25"/>
      <c r="D48" s="25"/>
      <c r="E48" s="25">
        <f>SUBTOTAL(109,Essen[Differenz])</f>
        <v>0</v>
      </c>
      <c r="F48" s="16"/>
      <c r="G48" s="12" t="s">
        <v>80</v>
      </c>
      <c r="H48" s="12" t="s">
        <v>56</v>
      </c>
      <c r="I48" s="12" t="s">
        <v>57</v>
      </c>
      <c r="J48" s="12" t="s">
        <v>61</v>
      </c>
    </row>
    <row r="49" spans="1:10" ht="24.95" customHeight="1">
      <c r="B49" s="27"/>
      <c r="C49" s="27"/>
      <c r="D49" s="27"/>
      <c r="E49" s="27"/>
      <c r="F49" s="16"/>
      <c r="G49" s="11" t="s">
        <v>81</v>
      </c>
      <c r="H49" s="25"/>
      <c r="I49" s="25"/>
      <c r="J49" s="25">
        <f>Geschenke[[#This Row],[Erwartete Kosten]]-Geschenke[[#This Row],[Tatsächliche Kosten]]</f>
        <v>0</v>
      </c>
    </row>
    <row r="50" spans="1:10" ht="24.95" customHeight="1">
      <c r="A50" s="4" t="s">
        <v>11</v>
      </c>
      <c r="B50" s="12" t="s">
        <v>44</v>
      </c>
      <c r="C50" s="12" t="s">
        <v>56</v>
      </c>
      <c r="D50" s="12" t="s">
        <v>57</v>
      </c>
      <c r="E50" s="12" t="s">
        <v>61</v>
      </c>
      <c r="F50" s="16"/>
      <c r="G50" s="11" t="s">
        <v>82</v>
      </c>
      <c r="H50" s="25"/>
      <c r="I50" s="25"/>
      <c r="J50" s="25">
        <f>Geschenke[[#This Row],[Erwartete Kosten]]-Geschenke[[#This Row],[Tatsächliche Kosten]]</f>
        <v>0</v>
      </c>
    </row>
    <row r="51" spans="1:10" ht="24.95" customHeight="1">
      <c r="B51" s="11" t="s">
        <v>45</v>
      </c>
      <c r="C51" s="25"/>
      <c r="D51" s="25"/>
      <c r="E51" s="25">
        <f>Haustiere[[#This Row],[Erwartete Kosten]]-Haustiere[[#This Row],[Tatsächliche Kosten]]</f>
        <v>0</v>
      </c>
      <c r="F51" s="16"/>
      <c r="G51" s="11" t="s">
        <v>83</v>
      </c>
      <c r="H51" s="25"/>
      <c r="I51" s="25"/>
      <c r="J51" s="25">
        <f>Geschenke[[#This Row],[Erwartete Kosten]]-Geschenke[[#This Row],[Tatsächliche Kosten]]</f>
        <v>0</v>
      </c>
    </row>
    <row r="52" spans="1:10" ht="24.95" customHeight="1">
      <c r="B52" s="11" t="s">
        <v>46</v>
      </c>
      <c r="C52" s="25"/>
      <c r="D52" s="25"/>
      <c r="E52" s="25">
        <f>Haustiere[[#This Row],[Erwartete Kosten]]-Haustiere[[#This Row],[Tatsächliche Kosten]]</f>
        <v>0</v>
      </c>
      <c r="F52" s="16"/>
      <c r="G52" s="17" t="s">
        <v>29</v>
      </c>
      <c r="H52" s="25"/>
      <c r="I52" s="25"/>
      <c r="J52" s="25">
        <f>SUBTOTAL(109,Geschenke[Differenz])</f>
        <v>0</v>
      </c>
    </row>
    <row r="53" spans="1:10" ht="24.95" customHeight="1">
      <c r="B53" s="11" t="s">
        <v>47</v>
      </c>
      <c r="C53" s="25"/>
      <c r="D53" s="25"/>
      <c r="E53" s="25">
        <f>Haustiere[[#This Row],[Erwartete Kosten]]-Haustiere[[#This Row],[Tatsächliche Kosten]]</f>
        <v>0</v>
      </c>
      <c r="F53" s="16"/>
      <c r="G53" s="27"/>
      <c r="H53" s="27"/>
      <c r="I53" s="27"/>
      <c r="J53" s="27"/>
    </row>
    <row r="54" spans="1:10" ht="24.95" customHeight="1">
      <c r="B54" s="11" t="s">
        <v>48</v>
      </c>
      <c r="C54" s="25"/>
      <c r="D54" s="25"/>
      <c r="E54" s="25">
        <f>Haustiere[[#This Row],[Erwartete Kosten]]-Haustiere[[#This Row],[Tatsächliche Kosten]]</f>
        <v>0</v>
      </c>
      <c r="F54" s="16"/>
      <c r="G54" s="12" t="s">
        <v>84</v>
      </c>
      <c r="H54" s="12" t="s">
        <v>56</v>
      </c>
      <c r="I54" s="12" t="s">
        <v>57</v>
      </c>
      <c r="J54" s="12" t="s">
        <v>61</v>
      </c>
    </row>
    <row r="55" spans="1:10" ht="24.95" customHeight="1">
      <c r="B55" s="11" t="s">
        <v>28</v>
      </c>
      <c r="C55" s="25"/>
      <c r="D55" s="25"/>
      <c r="E55" s="25">
        <f>Haustiere[[#This Row],[Erwartete Kosten]]-Haustiere[[#This Row],[Tatsächliche Kosten]]</f>
        <v>0</v>
      </c>
      <c r="F55" s="16"/>
      <c r="G55" s="11" t="s">
        <v>85</v>
      </c>
      <c r="H55" s="25"/>
      <c r="I55" s="25"/>
      <c r="J55" s="25">
        <f>Rechtskosten[[#This Row],[Erwartete Kosten]]-Rechtskosten[[#This Row],[Tatsächliche Kosten]]</f>
        <v>0</v>
      </c>
    </row>
    <row r="56" spans="1:10" ht="24.95" customHeight="1">
      <c r="B56" s="17" t="s">
        <v>29</v>
      </c>
      <c r="C56" s="25"/>
      <c r="D56" s="25"/>
      <c r="E56" s="25">
        <f>SUBTOTAL(109,Haustiere[Differenz])</f>
        <v>0</v>
      </c>
      <c r="F56" s="16"/>
      <c r="G56" s="11" t="s">
        <v>86</v>
      </c>
      <c r="H56" s="25"/>
      <c r="I56" s="25"/>
      <c r="J56" s="25">
        <f>Rechtskosten[[#This Row],[Erwartete Kosten]]-Rechtskosten[[#This Row],[Tatsächliche Kosten]]</f>
        <v>0</v>
      </c>
    </row>
    <row r="57" spans="1:10" ht="24.95" customHeight="1">
      <c r="B57" s="27"/>
      <c r="C57" s="27"/>
      <c r="D57" s="27"/>
      <c r="E57" s="27"/>
      <c r="F57" s="16"/>
      <c r="G57" s="11" t="s">
        <v>87</v>
      </c>
      <c r="H57" s="25"/>
      <c r="I57" s="25"/>
      <c r="J57" s="25">
        <f>Rechtskosten[[#This Row],[Erwartete Kosten]]-Rechtskosten[[#This Row],[Tatsächliche Kosten]]</f>
        <v>0</v>
      </c>
    </row>
    <row r="58" spans="1:10" ht="24.95" customHeight="1">
      <c r="A58" s="4" t="s">
        <v>12</v>
      </c>
      <c r="B58" s="12" t="s">
        <v>49</v>
      </c>
      <c r="C58" s="12" t="s">
        <v>56</v>
      </c>
      <c r="D58" s="12" t="s">
        <v>57</v>
      </c>
      <c r="E58" s="12" t="s">
        <v>61</v>
      </c>
      <c r="F58" s="16"/>
      <c r="G58" s="11" t="s">
        <v>28</v>
      </c>
      <c r="H58" s="25"/>
      <c r="I58" s="25"/>
      <c r="J58" s="25">
        <f>Rechtskosten[[#This Row],[Erwartete Kosten]]-Rechtskosten[[#This Row],[Tatsächliche Kosten]]</f>
        <v>0</v>
      </c>
    </row>
    <row r="59" spans="1:10" ht="24.95" customHeight="1">
      <c r="B59" s="11" t="s">
        <v>46</v>
      </c>
      <c r="C59" s="25"/>
      <c r="D59" s="25"/>
      <c r="E59" s="25">
        <f>Körperpflege[[#This Row],[Erwartete Kosten]]-Körperpflege[[#This Row],[Tatsächliche Kosten]]</f>
        <v>0</v>
      </c>
      <c r="F59" s="16"/>
      <c r="G59" s="17" t="s">
        <v>29</v>
      </c>
      <c r="H59" s="25"/>
      <c r="I59" s="25"/>
      <c r="J59" s="25">
        <f>SUBTOTAL(109,Rechtskosten[Differenz])</f>
        <v>0</v>
      </c>
    </row>
    <row r="60" spans="1:10" ht="24.95" customHeight="1">
      <c r="B60" s="11" t="s">
        <v>50</v>
      </c>
      <c r="C60" s="25"/>
      <c r="D60" s="25"/>
      <c r="E60" s="25">
        <f>Körperpflege[[#This Row],[Erwartete Kosten]]-Körperpflege[[#This Row],[Tatsächliche Kosten]]</f>
        <v>0</v>
      </c>
      <c r="F60" s="16"/>
      <c r="G60" s="27"/>
      <c r="H60" s="27"/>
      <c r="I60" s="27"/>
      <c r="J60" s="27"/>
    </row>
    <row r="61" spans="1:10" ht="24.95" customHeight="1">
      <c r="A61" s="4" t="s">
        <v>95</v>
      </c>
      <c r="B61" s="11" t="s">
        <v>51</v>
      </c>
      <c r="C61" s="25"/>
      <c r="D61" s="25"/>
      <c r="E61" s="25">
        <f>Körperpflege[[#This Row],[Erwartete Kosten]]-Körperpflege[[#This Row],[Tatsächliche Kosten]]</f>
        <v>0</v>
      </c>
      <c r="F61" s="16"/>
      <c r="G61" s="28" t="s">
        <v>88</v>
      </c>
      <c r="H61" s="28"/>
      <c r="I61" s="28"/>
      <c r="J61" s="32">
        <f>SUBTOTAL(109,Wohnen[Erwartete Kosten],Verkehrskosten[Erwartete Kosten],Versicherungen[Erwartete Kosten],Essen[Erwartete Kosten],Haustiere[Erwartete Kosten],Körperpflege[Erwartete Kosten],Unterhaltung[Erwartete Kosten],Darlehen[Erwartete Kosten],Steuern[Erwartete Kosten],Spareinlagen[Erwartete Kosten],Geschenke[Erwartete Kosten],Rechtskosten[Erwartete Kosten])</f>
        <v>1195</v>
      </c>
    </row>
    <row r="62" spans="1:10" ht="24.95" customHeight="1">
      <c r="B62" s="11" t="s">
        <v>52</v>
      </c>
      <c r="C62" s="25"/>
      <c r="D62" s="25"/>
      <c r="E62" s="25">
        <f>Körperpflege[[#This Row],[Erwartete Kosten]]-Körperpflege[[#This Row],[Tatsächliche Kosten]]</f>
        <v>0</v>
      </c>
      <c r="F62" s="16"/>
      <c r="G62" s="28"/>
      <c r="H62" s="28"/>
      <c r="I62" s="28"/>
      <c r="J62" s="32"/>
    </row>
    <row r="63" spans="1:10" ht="24.95" customHeight="1">
      <c r="B63" s="11" t="s">
        <v>53</v>
      </c>
      <c r="C63" s="25"/>
      <c r="D63" s="25"/>
      <c r="E63" s="25">
        <f>Körperpflege[[#This Row],[Erwartete Kosten]]-Körperpflege[[#This Row],[Tatsächliche Kosten]]</f>
        <v>0</v>
      </c>
      <c r="F63" s="16"/>
      <c r="G63" s="28" t="s">
        <v>89</v>
      </c>
      <c r="H63" s="28"/>
      <c r="I63" s="28"/>
      <c r="J63" s="32">
        <f>SUBTOTAL(109,Wohnen[Tatsächliche Kosten],Verkehrskosten[Tatsächliche Kosten],Versicherungen[Tatsächliche Kosten],Essen[Tatsächliche Kosten],Haustiere[Tatsächliche Kosten],Körperpflege[Tatsächliche Kosten],Unterhaltung[Tatsächliche Kosten],Darlehen[Tatsächliche Kosten],Steuern[Tatsächliche Kosten],Spareinlagen[Tatsächliche Kosten],Geschenke[Tatsächliche Kosten],Rechtskosten[Tatsächliche Kosten])</f>
        <v>1236</v>
      </c>
    </row>
    <row r="64" spans="1:10" ht="24.95" customHeight="1">
      <c r="B64" s="11" t="s">
        <v>54</v>
      </c>
      <c r="C64" s="25"/>
      <c r="D64" s="25"/>
      <c r="E64" s="25">
        <f>Körperpflege[[#This Row],[Erwartete Kosten]]-Körperpflege[[#This Row],[Tatsächliche Kosten]]</f>
        <v>0</v>
      </c>
      <c r="F64" s="16"/>
      <c r="G64" s="28"/>
      <c r="H64" s="28"/>
      <c r="I64" s="28"/>
      <c r="J64" s="32"/>
    </row>
    <row r="65" spans="2:10" ht="24.95" customHeight="1">
      <c r="B65" s="11" t="s">
        <v>28</v>
      </c>
      <c r="C65" s="25"/>
      <c r="D65" s="25"/>
      <c r="E65" s="25">
        <f>Körperpflege[[#This Row],[Erwartete Kosten]]-Körperpflege[[#This Row],[Tatsächliche Kosten]]</f>
        <v>0</v>
      </c>
      <c r="F65" s="16"/>
      <c r="G65" s="28" t="s">
        <v>90</v>
      </c>
      <c r="H65" s="28"/>
      <c r="I65" s="28"/>
      <c r="J65" s="32">
        <f>J61-J63</f>
        <v>-41</v>
      </c>
    </row>
    <row r="66" spans="2:10" ht="24.95" customHeight="1">
      <c r="B66" s="17" t="s">
        <v>29</v>
      </c>
      <c r="C66" s="25"/>
      <c r="D66" s="25"/>
      <c r="E66" s="25">
        <f>SUBTOTAL(109,Körperpflege[Differenz])</f>
        <v>0</v>
      </c>
      <c r="F66" s="16"/>
      <c r="G66" s="28"/>
      <c r="H66" s="28"/>
      <c r="I66" s="28"/>
      <c r="J66" s="32"/>
    </row>
    <row r="67" spans="2:10">
      <c r="B67" s="33"/>
      <c r="C67" s="33"/>
      <c r="D67" s="33"/>
      <c r="E67" s="33"/>
    </row>
  </sheetData>
  <mergeCells count="26">
    <mergeCell ref="B67:E67"/>
    <mergeCell ref="G60:J60"/>
    <mergeCell ref="G53:J53"/>
    <mergeCell ref="G47:J47"/>
    <mergeCell ref="G41:J41"/>
    <mergeCell ref="G65:I66"/>
    <mergeCell ref="J65:J66"/>
    <mergeCell ref="J61:J62"/>
    <mergeCell ref="J63:J64"/>
    <mergeCell ref="G63:I64"/>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s>
  <dataValidations count="12">
    <dataValidation allowBlank="1" showInputMessage="1" showErrorMessage="1" prompt="Erstellen Sie mit diesem Arbeitsblatt ein persönliches Monatsbudget. Nützliche Hinweise zur Verwendung dieses Arbeitsblatts finden in den Zellen in dieser Spalte. Drücken Sie die NACH-UNTEN-Taste, um zu beginnen." sqref="A1" xr:uid="{535C1FB4-69DA-478A-9C24-451D9BD5B386}"/>
    <dataValidation allowBlank="1" showInputMessage="1" showErrorMessage="1" prompt="Der Titel dieses Arbeitsblatts befindet sich in Zelle C2. Die nächste Anweisung finden Sie in Zelle A4." sqref="A2" xr:uid="{B4FABB03-3192-4386-8C0C-14BCEBFC58A9}"/>
    <dataValidation allowBlank="1" showInputMessage="1" showErrorMessage="1" prompt="Das „Montas-Ist-Einkommen“ befindet sich in der rechten Zelle. Geben Sie die „Einkünfte 1“ in Zelle C10 und die „Zusätzlichen Einkünfte“ in Zelle C11 ein, um die „monatlichen Einkünfte“ in Zelle C12 zu berechnen. Nächste Anweisungen in Zelle A14." sqref="A9" xr:uid="{37ECE25A-D750-4901-9936-FA0425D6DFC1}"/>
    <dataValidation allowBlank="1" showInputMessage="1" showErrorMessage="1" prompt="Der erwartete Saldo wird in Zelle H4, der tatsächliche Saldo in Zelle H6 und die Differenz in Zelle H8 berechnet. Die nächste Anweisung finden Sie in Zelle A9." sqref="A7" xr:uid="{30295BAD-27FA-449C-8A78-ECFC2ACE1A2B}"/>
    <dataValidation allowBlank="1" showInputMessage="1" showErrorMessage="1" prompt="Geben Sie die Details in die Tabelle „Wohnen“ ein, beginnend mit der rechten Zelle, und in die Tabelle „Unterhaltung“, beginnend mit Zelle G14. Die nächste Anweisung finden Sie in Zelle A27." sqref="A14" xr:uid="{DCC6E90E-6B90-466F-863D-46F7DA3C4296}"/>
    <dataValidation allowBlank="1" showInputMessage="1" showErrorMessage="1" prompt="Geben Sie die Details in die Tabelle „Beförderung“ ein, beginnend mit der rechten Zelle, und in die Tabelle „Darlehen“, beginnend mit Zelle G26. Die nächste Anweisung finden Sie in Zelle A37." sqref="A27" xr:uid="{AFC8D67D-8805-4E04-8494-156CF7945383}"/>
    <dataValidation allowBlank="1" showInputMessage="1" showErrorMessage="1" prompt="Geben Sie die Details in die Tabelle „Versicherungen“ ein, beginnend mit der rechten Zelle, und in die Tabelle „Steuern“, beginnend mit Zelle G35. Die nächste Anweisung finden Sie in Zelle A44." sqref="A37" xr:uid="{34699D58-6783-4DA8-AD00-EB6D5B4F4886}"/>
    <dataValidation allowBlank="1" showInputMessage="1" showErrorMessage="1" prompt="Geben Sie die Details in die Tabelle „Essen“ ein, beginnend mit der rechten Zelle, und in die Tabelle „Spareinlagen“, beginnend mit Zelle G42. Die nächste Anweisung finden Sie in Zelle A50." sqref="A44" xr:uid="{E10C94B7-CAAB-4591-99E4-5A50789CA061}"/>
    <dataValidation allowBlank="1" showInputMessage="1" showErrorMessage="1" prompt="Geben Sie die Details in die Tabelle „Haustiere“ ein, beginnend mit der rechten Zelle, und in die Tabelle „Geschenke“, beginnend mit Zelle G48. Die nächste Anweisung finden Sie in Zelle A58." sqref="A50" xr:uid="{2288A180-A788-4190-A6AF-985B4E7FF023}"/>
    <dataValidation allowBlank="1" showInputMessage="1" showErrorMessage="1" prompt="Geben Sie die Details in die Tabelle „Körperpflege“ ein, beginnend mit der rechten Zelle, und in die Tabelle „Rechtskosten“, beginnend mit Zelle G54 Die nächste Anweisung finden Sie in Zelle A61." sqref="A58" xr:uid="{4D40684C-D56F-4273-B2CC-5C8947747B1A}"/>
    <dataValidation allowBlank="1" showInputMessage="1" showErrorMessage="1" prompt="Die erwarteten Gesamtkosten werden in Zelle J61, die tatsächlichen Gesamtkosten in Zelle J63 und die Gesamtdifferenz in Zelle J65 automatisch berechnet." sqref="A61" xr:uid="{7663E59F-1158-4833-8ADA-EE341AD75E0A}"/>
    <dataValidation allowBlank="1" showInputMessage="1" showErrorMessage="1" prompt="„Erwartete Monatseinkünfte“ befindet sich in der rechten Zelle. Geben Sie die Einkünfte 1 in Zelle C5 und die „Zusätzlichen Einkünfte“ in Zelle C6 ein, um die „Summe der monatlichen Einkünfte“ in Zelle C7 zu berechnen. Nächste Anweisungen in Zelle A7." sqref="A4" xr:uid="{A2DA6CDA-F077-40D2-99E8-D494D41E001C}"/>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J15:J23 E28:E34 J27:J32 J36:J39 E38:E41 E45:E47 J43:J45 J49:J51 J55:J58 J61:J64 E59:E65 E51:E5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D1EBE-B026-4735-BB58-A58C1C694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04478-620A-4EC5-BD02-D869637B7A33}">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4AD2E1E-E4AF-43D0-ADC1-5F425B171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vt:lpstr>
      <vt:lpstr>Persönliches Monatsbudget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2018-08-16T20:49:25Z</dcterms:created>
  <dcterms:modified xsi:type="dcterms:W3CDTF">2019-06-03T07:49:56Z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